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ioik\OneDrive\Υπολογιστής\"/>
    </mc:Choice>
  </mc:AlternateContent>
  <xr:revisionPtr revIDLastSave="0" documentId="13_ncr:1_{2006B534-5B3B-4C49-8EAC-09559ECD4F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OMIKA" sheetId="1" r:id="rId1"/>
    <sheet name="ΜΟΡΙΑ" sheetId="2" r:id="rId2"/>
    <sheet name="ΔΔΕ-ΠΔΕ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1" l="1"/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" i="2"/>
  <c r="C6" i="2"/>
  <c r="D6" i="2"/>
  <c r="E6" i="2"/>
  <c r="F6" i="2"/>
  <c r="G6" i="2"/>
  <c r="H6" i="2"/>
  <c r="I6" i="2"/>
  <c r="J6" i="2"/>
  <c r="K6" i="2"/>
  <c r="L6" i="2"/>
  <c r="M6" i="2"/>
  <c r="C7" i="2"/>
  <c r="D7" i="2"/>
  <c r="E7" i="2"/>
  <c r="F7" i="2"/>
  <c r="G7" i="2"/>
  <c r="H7" i="2"/>
  <c r="I7" i="2"/>
  <c r="J7" i="2"/>
  <c r="K7" i="2"/>
  <c r="L7" i="2"/>
  <c r="M7" i="2"/>
  <c r="C8" i="2"/>
  <c r="D8" i="2"/>
  <c r="E8" i="2"/>
  <c r="F8" i="2"/>
  <c r="G8" i="2"/>
  <c r="H8" i="2"/>
  <c r="I8" i="2"/>
  <c r="J8" i="2"/>
  <c r="K8" i="2"/>
  <c r="L8" i="2"/>
  <c r="M8" i="2"/>
  <c r="C9" i="2"/>
  <c r="D9" i="2"/>
  <c r="E9" i="2"/>
  <c r="F9" i="2"/>
  <c r="G9" i="2"/>
  <c r="H9" i="2"/>
  <c r="I9" i="2"/>
  <c r="J9" i="2"/>
  <c r="K9" i="2"/>
  <c r="L9" i="2"/>
  <c r="M9" i="2"/>
  <c r="C10" i="2"/>
  <c r="D10" i="2"/>
  <c r="E10" i="2"/>
  <c r="F10" i="2"/>
  <c r="G10" i="2"/>
  <c r="H10" i="2"/>
  <c r="I10" i="2"/>
  <c r="J10" i="2"/>
  <c r="K10" i="2"/>
  <c r="L10" i="2"/>
  <c r="M10" i="2"/>
  <c r="C11" i="2"/>
  <c r="D11" i="2"/>
  <c r="E11" i="2"/>
  <c r="F11" i="2"/>
  <c r="G11" i="2"/>
  <c r="H11" i="2"/>
  <c r="I11" i="2"/>
  <c r="J11" i="2"/>
  <c r="K11" i="2"/>
  <c r="L11" i="2"/>
  <c r="M11" i="2"/>
  <c r="C12" i="2"/>
  <c r="D12" i="2"/>
  <c r="E12" i="2"/>
  <c r="F12" i="2"/>
  <c r="G12" i="2"/>
  <c r="H12" i="2"/>
  <c r="I12" i="2"/>
  <c r="J12" i="2"/>
  <c r="K12" i="2"/>
  <c r="L12" i="2"/>
  <c r="M12" i="2"/>
  <c r="C13" i="2"/>
  <c r="D13" i="2"/>
  <c r="E13" i="2"/>
  <c r="F13" i="2"/>
  <c r="G13" i="2"/>
  <c r="H13" i="2"/>
  <c r="I13" i="2"/>
  <c r="J13" i="2"/>
  <c r="K13" i="2"/>
  <c r="L13" i="2"/>
  <c r="M13" i="2"/>
  <c r="C14" i="2"/>
  <c r="D14" i="2"/>
  <c r="E14" i="2"/>
  <c r="F14" i="2"/>
  <c r="G14" i="2"/>
  <c r="H14" i="2"/>
  <c r="I14" i="2"/>
  <c r="J14" i="2"/>
  <c r="K14" i="2"/>
  <c r="L14" i="2"/>
  <c r="M14" i="2"/>
  <c r="C15" i="2"/>
  <c r="D15" i="2"/>
  <c r="E15" i="2"/>
  <c r="F15" i="2"/>
  <c r="G15" i="2"/>
  <c r="H15" i="2"/>
  <c r="I15" i="2"/>
  <c r="J15" i="2"/>
  <c r="K15" i="2"/>
  <c r="L15" i="2"/>
  <c r="M15" i="2"/>
  <c r="C16" i="2"/>
  <c r="D16" i="2"/>
  <c r="E16" i="2"/>
  <c r="F16" i="2"/>
  <c r="G16" i="2"/>
  <c r="H16" i="2"/>
  <c r="I16" i="2"/>
  <c r="J16" i="2"/>
  <c r="K16" i="2"/>
  <c r="L16" i="2"/>
  <c r="M16" i="2"/>
  <c r="C17" i="2"/>
  <c r="D17" i="2"/>
  <c r="E17" i="2"/>
  <c r="F17" i="2"/>
  <c r="G17" i="2"/>
  <c r="H17" i="2"/>
  <c r="I17" i="2"/>
  <c r="J17" i="2"/>
  <c r="K17" i="2"/>
  <c r="L17" i="2"/>
  <c r="M17" i="2"/>
  <c r="C18" i="2"/>
  <c r="D18" i="2"/>
  <c r="E18" i="2"/>
  <c r="F18" i="2"/>
  <c r="G18" i="2"/>
  <c r="H18" i="2"/>
  <c r="I18" i="2"/>
  <c r="J18" i="2"/>
  <c r="K18" i="2"/>
  <c r="L18" i="2"/>
  <c r="M18" i="2"/>
  <c r="C19" i="2"/>
  <c r="D19" i="2"/>
  <c r="E19" i="2"/>
  <c r="F19" i="2"/>
  <c r="G19" i="2"/>
  <c r="H19" i="2"/>
  <c r="I19" i="2"/>
  <c r="J19" i="2"/>
  <c r="K19" i="2"/>
  <c r="L19" i="2"/>
  <c r="M19" i="2"/>
  <c r="C20" i="2"/>
  <c r="D20" i="2"/>
  <c r="E20" i="2"/>
  <c r="F20" i="2"/>
  <c r="G20" i="2"/>
  <c r="H20" i="2"/>
  <c r="I20" i="2"/>
  <c r="J20" i="2"/>
  <c r="K20" i="2"/>
  <c r="L20" i="2"/>
  <c r="M20" i="2"/>
  <c r="C21" i="2"/>
  <c r="D21" i="2"/>
  <c r="E21" i="2"/>
  <c r="F21" i="2"/>
  <c r="G21" i="2"/>
  <c r="H21" i="2"/>
  <c r="I21" i="2"/>
  <c r="J21" i="2"/>
  <c r="K21" i="2"/>
  <c r="L21" i="2"/>
  <c r="M21" i="2"/>
  <c r="C22" i="2"/>
  <c r="D22" i="2"/>
  <c r="E22" i="2"/>
  <c r="F22" i="2"/>
  <c r="G22" i="2"/>
  <c r="H22" i="2"/>
  <c r="I22" i="2"/>
  <c r="J22" i="2"/>
  <c r="K22" i="2"/>
  <c r="L22" i="2"/>
  <c r="M22" i="2"/>
  <c r="C23" i="2"/>
  <c r="D23" i="2"/>
  <c r="E23" i="2"/>
  <c r="F23" i="2"/>
  <c r="G23" i="2"/>
  <c r="H23" i="2"/>
  <c r="I23" i="2"/>
  <c r="J23" i="2"/>
  <c r="K23" i="2"/>
  <c r="L23" i="2"/>
  <c r="M23" i="2"/>
  <c r="C24" i="2"/>
  <c r="D24" i="2"/>
  <c r="E24" i="2"/>
  <c r="F24" i="2"/>
  <c r="G24" i="2"/>
  <c r="H24" i="2"/>
  <c r="I24" i="2"/>
  <c r="J24" i="2"/>
  <c r="K24" i="2"/>
  <c r="L24" i="2"/>
  <c r="M24" i="2"/>
  <c r="C25" i="2"/>
  <c r="D25" i="2"/>
  <c r="E25" i="2"/>
  <c r="F25" i="2"/>
  <c r="G25" i="2"/>
  <c r="H25" i="2"/>
  <c r="I25" i="2"/>
  <c r="J25" i="2"/>
  <c r="K25" i="2"/>
  <c r="L25" i="2"/>
  <c r="M25" i="2"/>
  <c r="C26" i="2"/>
  <c r="D26" i="2"/>
  <c r="E26" i="2"/>
  <c r="F26" i="2"/>
  <c r="G26" i="2"/>
  <c r="H26" i="2"/>
  <c r="I26" i="2"/>
  <c r="J26" i="2"/>
  <c r="K26" i="2"/>
  <c r="L26" i="2"/>
  <c r="M26" i="2"/>
  <c r="C27" i="2"/>
  <c r="D27" i="2"/>
  <c r="E27" i="2"/>
  <c r="F27" i="2"/>
  <c r="G27" i="2"/>
  <c r="H27" i="2"/>
  <c r="I27" i="2"/>
  <c r="J27" i="2"/>
  <c r="K27" i="2"/>
  <c r="L27" i="2"/>
  <c r="M27" i="2"/>
  <c r="C28" i="2"/>
  <c r="D28" i="2"/>
  <c r="E28" i="2"/>
  <c r="F28" i="2"/>
  <c r="G28" i="2"/>
  <c r="H28" i="2"/>
  <c r="I28" i="2"/>
  <c r="J28" i="2"/>
  <c r="K28" i="2"/>
  <c r="L28" i="2"/>
  <c r="M28" i="2"/>
  <c r="C29" i="2"/>
  <c r="D29" i="2"/>
  <c r="E29" i="2"/>
  <c r="F29" i="2"/>
  <c r="G29" i="2"/>
  <c r="H29" i="2"/>
  <c r="I29" i="2"/>
  <c r="J29" i="2"/>
  <c r="K29" i="2"/>
  <c r="L29" i="2"/>
  <c r="M29" i="2"/>
  <c r="C30" i="2"/>
  <c r="D30" i="2"/>
  <c r="E30" i="2"/>
  <c r="F30" i="2"/>
  <c r="G30" i="2"/>
  <c r="H30" i="2"/>
  <c r="I30" i="2"/>
  <c r="J30" i="2"/>
  <c r="K30" i="2"/>
  <c r="L30" i="2"/>
  <c r="M30" i="2"/>
  <c r="C31" i="2"/>
  <c r="D31" i="2"/>
  <c r="E31" i="2"/>
  <c r="F31" i="2"/>
  <c r="G31" i="2"/>
  <c r="H31" i="2"/>
  <c r="I31" i="2"/>
  <c r="J31" i="2"/>
  <c r="K31" i="2"/>
  <c r="L31" i="2"/>
  <c r="M31" i="2"/>
  <c r="C32" i="2"/>
  <c r="D32" i="2"/>
  <c r="E32" i="2"/>
  <c r="F32" i="2"/>
  <c r="G32" i="2"/>
  <c r="H32" i="2"/>
  <c r="I32" i="2"/>
  <c r="J32" i="2"/>
  <c r="K32" i="2"/>
  <c r="L32" i="2"/>
  <c r="M32" i="2"/>
  <c r="C33" i="2"/>
  <c r="D33" i="2"/>
  <c r="E33" i="2"/>
  <c r="F33" i="2"/>
  <c r="G33" i="2"/>
  <c r="H33" i="2"/>
  <c r="I33" i="2"/>
  <c r="J33" i="2"/>
  <c r="K33" i="2"/>
  <c r="L33" i="2"/>
  <c r="M33" i="2"/>
  <c r="C34" i="2"/>
  <c r="D34" i="2"/>
  <c r="E34" i="2"/>
  <c r="F34" i="2"/>
  <c r="G34" i="2"/>
  <c r="H34" i="2"/>
  <c r="I34" i="2"/>
  <c r="J34" i="2"/>
  <c r="K34" i="2"/>
  <c r="L34" i="2"/>
  <c r="M34" i="2"/>
  <c r="C35" i="2"/>
  <c r="D35" i="2"/>
  <c r="E35" i="2"/>
  <c r="F35" i="2"/>
  <c r="G35" i="2"/>
  <c r="H35" i="2"/>
  <c r="I35" i="2"/>
  <c r="J35" i="2"/>
  <c r="K35" i="2"/>
  <c r="L35" i="2"/>
  <c r="M35" i="2"/>
  <c r="C36" i="2"/>
  <c r="D36" i="2"/>
  <c r="E36" i="2"/>
  <c r="F36" i="2"/>
  <c r="G36" i="2"/>
  <c r="H36" i="2"/>
  <c r="I36" i="2"/>
  <c r="J36" i="2"/>
  <c r="K36" i="2"/>
  <c r="L36" i="2"/>
  <c r="M36" i="2"/>
  <c r="C37" i="2"/>
  <c r="D37" i="2"/>
  <c r="E37" i="2"/>
  <c r="F37" i="2"/>
  <c r="G37" i="2"/>
  <c r="H37" i="2"/>
  <c r="I37" i="2"/>
  <c r="J37" i="2"/>
  <c r="K37" i="2"/>
  <c r="L37" i="2"/>
  <c r="M37" i="2"/>
  <c r="C38" i="2"/>
  <c r="D38" i="2"/>
  <c r="E38" i="2"/>
  <c r="F38" i="2"/>
  <c r="G38" i="2"/>
  <c r="H38" i="2"/>
  <c r="I38" i="2"/>
  <c r="J38" i="2"/>
  <c r="K38" i="2"/>
  <c r="L38" i="2"/>
  <c r="M38" i="2"/>
  <c r="C39" i="2"/>
  <c r="D39" i="2"/>
  <c r="E39" i="2"/>
  <c r="F39" i="2"/>
  <c r="G39" i="2"/>
  <c r="H39" i="2"/>
  <c r="I39" i="2"/>
  <c r="J39" i="2"/>
  <c r="K39" i="2"/>
  <c r="L39" i="2"/>
  <c r="M39" i="2"/>
  <c r="C40" i="2"/>
  <c r="D40" i="2"/>
  <c r="E40" i="2"/>
  <c r="F40" i="2"/>
  <c r="G40" i="2"/>
  <c r="H40" i="2"/>
  <c r="I40" i="2"/>
  <c r="J40" i="2"/>
  <c r="K40" i="2"/>
  <c r="L40" i="2"/>
  <c r="M40" i="2"/>
  <c r="C41" i="2"/>
  <c r="D41" i="2"/>
  <c r="E41" i="2"/>
  <c r="F41" i="2"/>
  <c r="G41" i="2"/>
  <c r="H41" i="2"/>
  <c r="I41" i="2"/>
  <c r="J41" i="2"/>
  <c r="K41" i="2"/>
  <c r="L41" i="2"/>
  <c r="M41" i="2"/>
  <c r="C42" i="2"/>
  <c r="D42" i="2"/>
  <c r="E42" i="2"/>
  <c r="F42" i="2"/>
  <c r="G42" i="2"/>
  <c r="H42" i="2"/>
  <c r="I42" i="2"/>
  <c r="J42" i="2"/>
  <c r="K42" i="2"/>
  <c r="L42" i="2"/>
  <c r="M42" i="2"/>
  <c r="C43" i="2"/>
  <c r="D43" i="2"/>
  <c r="E43" i="2"/>
  <c r="F43" i="2"/>
  <c r="G43" i="2"/>
  <c r="H43" i="2"/>
  <c r="I43" i="2"/>
  <c r="J43" i="2"/>
  <c r="K43" i="2"/>
  <c r="L43" i="2"/>
  <c r="M43" i="2"/>
  <c r="C44" i="2"/>
  <c r="D44" i="2"/>
  <c r="E44" i="2"/>
  <c r="F44" i="2"/>
  <c r="G44" i="2"/>
  <c r="H44" i="2"/>
  <c r="I44" i="2"/>
  <c r="J44" i="2"/>
  <c r="K44" i="2"/>
  <c r="L44" i="2"/>
  <c r="M44" i="2"/>
  <c r="C45" i="2"/>
  <c r="D45" i="2"/>
  <c r="E45" i="2"/>
  <c r="F45" i="2"/>
  <c r="G45" i="2"/>
  <c r="H45" i="2"/>
  <c r="I45" i="2"/>
  <c r="J45" i="2"/>
  <c r="K45" i="2"/>
  <c r="L45" i="2"/>
  <c r="M45" i="2"/>
  <c r="C46" i="2"/>
  <c r="D46" i="2"/>
  <c r="E46" i="2"/>
  <c r="F46" i="2"/>
  <c r="G46" i="2"/>
  <c r="H46" i="2"/>
  <c r="I46" i="2"/>
  <c r="J46" i="2"/>
  <c r="K46" i="2"/>
  <c r="L46" i="2"/>
  <c r="M46" i="2"/>
  <c r="C47" i="2"/>
  <c r="D47" i="2"/>
  <c r="E47" i="2"/>
  <c r="F47" i="2"/>
  <c r="G47" i="2"/>
  <c r="H47" i="2"/>
  <c r="I47" i="2"/>
  <c r="J47" i="2"/>
  <c r="K47" i="2"/>
  <c r="L47" i="2"/>
  <c r="M47" i="2"/>
  <c r="C48" i="2"/>
  <c r="D48" i="2"/>
  <c r="E48" i="2"/>
  <c r="F48" i="2"/>
  <c r="G48" i="2"/>
  <c r="H48" i="2"/>
  <c r="I48" i="2"/>
  <c r="J48" i="2"/>
  <c r="K48" i="2"/>
  <c r="L48" i="2"/>
  <c r="M48" i="2"/>
  <c r="C49" i="2"/>
  <c r="D49" i="2"/>
  <c r="E49" i="2"/>
  <c r="F49" i="2"/>
  <c r="G49" i="2"/>
  <c r="H49" i="2"/>
  <c r="I49" i="2"/>
  <c r="J49" i="2"/>
  <c r="K49" i="2"/>
  <c r="L49" i="2"/>
  <c r="M49" i="2"/>
  <c r="C50" i="2"/>
  <c r="D50" i="2"/>
  <c r="E50" i="2"/>
  <c r="F50" i="2"/>
  <c r="G50" i="2"/>
  <c r="H50" i="2"/>
  <c r="I50" i="2"/>
  <c r="J50" i="2"/>
  <c r="K50" i="2"/>
  <c r="L50" i="2"/>
  <c r="M50" i="2"/>
  <c r="C51" i="2"/>
  <c r="D51" i="2"/>
  <c r="E51" i="2"/>
  <c r="F51" i="2"/>
  <c r="G51" i="2"/>
  <c r="H51" i="2"/>
  <c r="I51" i="2"/>
  <c r="J51" i="2"/>
  <c r="K51" i="2"/>
  <c r="L51" i="2"/>
  <c r="M51" i="2"/>
  <c r="C52" i="2"/>
  <c r="D52" i="2"/>
  <c r="E52" i="2"/>
  <c r="F52" i="2"/>
  <c r="G52" i="2"/>
  <c r="H52" i="2"/>
  <c r="I52" i="2"/>
  <c r="J52" i="2"/>
  <c r="K52" i="2"/>
  <c r="L52" i="2"/>
  <c r="M52" i="2"/>
  <c r="C53" i="2"/>
  <c r="D53" i="2"/>
  <c r="E53" i="2"/>
  <c r="F53" i="2"/>
  <c r="G53" i="2"/>
  <c r="H53" i="2"/>
  <c r="I53" i="2"/>
  <c r="J53" i="2"/>
  <c r="K53" i="2"/>
  <c r="L53" i="2"/>
  <c r="M53" i="2"/>
  <c r="C54" i="2"/>
  <c r="D54" i="2"/>
  <c r="E54" i="2"/>
  <c r="F54" i="2"/>
  <c r="G54" i="2"/>
  <c r="H54" i="2"/>
  <c r="I54" i="2"/>
  <c r="J54" i="2"/>
  <c r="K54" i="2"/>
  <c r="L54" i="2"/>
  <c r="M54" i="2"/>
  <c r="M4" i="1"/>
  <c r="W4" i="1"/>
  <c r="B53" i="2" l="1"/>
  <c r="B50" i="2"/>
  <c r="B46" i="2"/>
  <c r="B37" i="2"/>
  <c r="B26" i="2"/>
  <c r="B12" i="2"/>
  <c r="B54" i="2"/>
  <c r="B25" i="2"/>
  <c r="B11" i="2"/>
  <c r="B24" i="2"/>
  <c r="B16" i="2"/>
  <c r="B47" i="2"/>
  <c r="B39" i="2"/>
  <c r="B31" i="2"/>
  <c r="B18" i="2"/>
  <c r="B52" i="2"/>
  <c r="B44" i="2"/>
  <c r="B36" i="2"/>
  <c r="B28" i="2"/>
  <c r="B23" i="2"/>
  <c r="B15" i="2"/>
  <c r="B10" i="2"/>
  <c r="B42" i="2"/>
  <c r="B8" i="2"/>
  <c r="B48" i="2"/>
  <c r="B40" i="2"/>
  <c r="B32" i="2"/>
  <c r="B22" i="2"/>
  <c r="B20" i="2"/>
  <c r="B7" i="2"/>
  <c r="B34" i="2"/>
  <c r="B49" i="2"/>
  <c r="B41" i="2"/>
  <c r="B38" i="2"/>
  <c r="B33" i="2"/>
  <c r="B30" i="2"/>
  <c r="B17" i="2"/>
  <c r="B51" i="2"/>
  <c r="B45" i="2"/>
  <c r="B43" i="2"/>
  <c r="B35" i="2"/>
  <c r="B29" i="2"/>
  <c r="B27" i="2"/>
  <c r="B14" i="2"/>
  <c r="B9" i="2"/>
  <c r="B21" i="2"/>
  <c r="B19" i="2"/>
  <c r="B13" i="2"/>
  <c r="B6" i="2"/>
  <c r="K5" i="2"/>
  <c r="L5" i="2"/>
  <c r="M5" i="2"/>
  <c r="J5" i="2"/>
  <c r="U18" i="1" l="1"/>
  <c r="W18" i="1" s="1"/>
  <c r="U17" i="1"/>
  <c r="W17" i="1" s="1"/>
  <c r="I5" i="2"/>
  <c r="H5" i="2"/>
  <c r="G5" i="2"/>
  <c r="F5" i="2"/>
  <c r="E5" i="2"/>
  <c r="D5" i="2"/>
  <c r="C5" i="2"/>
  <c r="H4" i="1"/>
  <c r="B5" i="2" l="1"/>
  <c r="U16" i="1" l="1"/>
  <c r="W16" i="1" s="1"/>
</calcChain>
</file>

<file path=xl/sharedStrings.xml><?xml version="1.0" encoding="utf-8"?>
<sst xmlns="http://schemas.openxmlformats.org/spreadsheetml/2006/main" count="174" uniqueCount="116">
  <si>
    <t>ΜΟΡΙΑ</t>
  </si>
  <si>
    <t>Α/Α</t>
  </si>
  <si>
    <t>ΑΡΙΘΜΟΣ ΜΗΤΡΩΟΥ</t>
  </si>
  <si>
    <t>ΕΠΩΝΥΜΟ</t>
  </si>
  <si>
    <t>ΟΝΟΜΑ</t>
  </si>
  <si>
    <t xml:space="preserve">ΦΥΛΟ </t>
  </si>
  <si>
    <t>Συντονιστής ΠΔΕ</t>
  </si>
  <si>
    <t>Υπεύθυνος ΔΔΕ</t>
  </si>
  <si>
    <t>ΑΙΤΗΣΗ ΓΙΑ:</t>
  </si>
  <si>
    <t>ΕΜΠΕΙΡΙΑ ΣΕ ΘΕΜΑΤΑ ΕΦΑΡΜΟΓΗΣ ΤΑΞΗΣ ΜΑΘΗΤΕΙΑΣ</t>
  </si>
  <si>
    <t>Διοικητική προϋπηρεσία (πέραν της 3ετίας)</t>
  </si>
  <si>
    <t>Προϋπηρεσία σε θέση ευθύνης</t>
  </si>
  <si>
    <t>Εκπαιδευτική προϋπηρεσία (πέραν της 3ετίας)</t>
  </si>
  <si>
    <t>ΔΙΟΙΚΗΤΙΚΗ - ΕΚΠΑΙΔΕΥΤΙΚΗ ΠΡΟΫΠΗΡΕΣΙΑ</t>
  </si>
  <si>
    <t>ΑΛΛΟΙ ΤΙΤΛΟΙ ΣΠΟΥΔΩΝ - ΕΠΙΜΟΡΦΩΣΕΙΣ</t>
  </si>
  <si>
    <t xml:space="preserve">Διδακτορικό </t>
  </si>
  <si>
    <t>Μεταπτυχιακό</t>
  </si>
  <si>
    <t>Επιμόρφωση σε θέματα Μαθητείας</t>
  </si>
  <si>
    <t>ΝΕΕΣ ΤΕΧΝΟΛΟΓΙΕΣ</t>
  </si>
  <si>
    <t>ΕΤΗ</t>
  </si>
  <si>
    <t>ΕΤΗ ΜΟΡΙΟΔΟΤΗΣΗΣ</t>
  </si>
  <si>
    <t>ΜΗΝΕΣ*</t>
  </si>
  <si>
    <t>ΗΜΕΡΕΣ**</t>
  </si>
  <si>
    <t>* Σύνολο μηνών έτους</t>
  </si>
  <si>
    <t>** Σύνολο ημερών έτους</t>
  </si>
  <si>
    <t>ΩΡΕΣ</t>
  </si>
  <si>
    <t>* Σύνολο ωρών έτους</t>
  </si>
  <si>
    <t xml:space="preserve">      </t>
  </si>
  <si>
    <r>
      <t>ΕΜΠΕΙΡΙΑ ΣΕ ΘΕΜΑΤΑ ΕΦΑΡΜΟΓΗΣ ΤΑΞΗΣ ΜΑΘΗΤΕΙ</t>
    </r>
    <r>
      <rPr>
        <sz val="11"/>
        <rFont val="Calibri"/>
        <family val="2"/>
        <charset val="161"/>
        <scheme val="minor"/>
      </rPr>
      <t>ΑΣ σε έτη</t>
    </r>
  </si>
  <si>
    <r>
      <t>ΔΙΟΙΚΗΤΙΚΗ - ΕΚΠΑΙΔΕΥΤΙΚΗ ΠΡΟΫΠΗ</t>
    </r>
    <r>
      <rPr>
        <sz val="11"/>
        <rFont val="Calibri"/>
        <family val="2"/>
        <charset val="161"/>
        <scheme val="minor"/>
      </rPr>
      <t>ΡΕΣΙΑ σε έτη</t>
    </r>
  </si>
  <si>
    <t>OXI</t>
  </si>
  <si>
    <t>ΥΠΕΥΘΥΝΟΣ ΔΔΕ</t>
  </si>
  <si>
    <t xml:space="preserve">ΣΥΝΤΟΝΙΣΤΗΣ ΠΔΕ </t>
  </si>
  <si>
    <t>Όχι</t>
  </si>
  <si>
    <t>ΔΔΕ Α' Αθηνών-ΠΔΕ Αττικής</t>
  </si>
  <si>
    <t>ΔΔΕ Αιτωλοακαρνανίας-ΠΔΕ Δυτικής Ελλάδας</t>
  </si>
  <si>
    <t>ΔΔΕ Ανατολικής Αττικής-ΠΔΕ Αττικής</t>
  </si>
  <si>
    <t>ΔΔΕ Ανατολικής Θεσ/νίκης-ΠΔΕ Κεντρικής Μακεδονίας</t>
  </si>
  <si>
    <t>ΔΔΕ Αργολίδας-ΠΔΕ Πελοποννήσου</t>
  </si>
  <si>
    <t>ΔΔΕ Αρκαδίας-ΠΔΕ Πελοποννήσου</t>
  </si>
  <si>
    <t>ΔΔΕ Άρτας-ΠΔΕ Ηπείρου</t>
  </si>
  <si>
    <t>ΔΔΕ Αχαΐας-ΠΔΕ Δυτικής Ελλάδας</t>
  </si>
  <si>
    <t>ΔΔΕ Β' Αθηνών-ΠΔΕ Αττικής</t>
  </si>
  <si>
    <t>ΔΔΕ Βοιωτίας-ΠΔΕ Στερεάς Ελλάδας</t>
  </si>
  <si>
    <t>ΔΔΕ Γ' Αθηνών-ΠΔΕ Αττικής</t>
  </si>
  <si>
    <t>ΔΔΕ Γρεβενών-ΠΔΕ Δυτικής Μακεδονίας</t>
  </si>
  <si>
    <t>ΔΔΕ Δ' Αθηνών-ΠΔΕ Αττικής</t>
  </si>
  <si>
    <t>ΔΔΕ Δράμας-ΠΔΕ Ανατολικής Μακεδονίας-Θράκης</t>
  </si>
  <si>
    <t>ΔΔΕ Δυτικής Αττικής-ΠΔΕ Αττικής</t>
  </si>
  <si>
    <t>ΔΔΕ Δυτικής Θεσ/νίκης-ΠΔΕ Κεντρικής Μακεδονίας</t>
  </si>
  <si>
    <t>ΔΔΕ Δωδεκανήσου-ΠΔΕ Νοτίου Αιγαίου</t>
  </si>
  <si>
    <t>ΔΔΕ Έβρου-ΠΔΕ Ανατολικής Μακεδονίας-Θράκης</t>
  </si>
  <si>
    <t>ΔΔΕ Εύβοιας-ΠΔΕ Στερεάς Ελλάδας</t>
  </si>
  <si>
    <t>ΔΔΕ Ευρυτανίας-ΠΔΕ Στερεάς Ελλάδας</t>
  </si>
  <si>
    <t>ΔΔΕ Ζακύνθου-ΠΔΕ Ιονίων Νήσων</t>
  </si>
  <si>
    <t>ΔΔΕ Ηλείας-ΠΔΕ Δυτικής Ελλάδας</t>
  </si>
  <si>
    <t>ΔΔΕ Ημαθίας-ΠΔΕ Κεντρικής Μακεδονίας</t>
  </si>
  <si>
    <t>ΔΔΕ Ηρακλείου-ΠΔΕ Κρήτης</t>
  </si>
  <si>
    <t>ΔΔΕ Θεσπρωτίας-ΠΔΕ Ηπείρου</t>
  </si>
  <si>
    <t>ΔΔΕ Ιωαννίνων-ΠΔΕ Ηπείρου</t>
  </si>
  <si>
    <t>ΔΔΕ Καβάλας-ΠΔΕ Ανατολικής Μακεδονίας-Θράκης</t>
  </si>
  <si>
    <t>ΔΔΕ Καρδίτσας-ΠΔΕ Θεσσαλίας</t>
  </si>
  <si>
    <t>ΔΔΕ Καστοριάς-ΠΔΕ Δυτικής Μακεδονίας</t>
  </si>
  <si>
    <t>ΔΔΕ Κέρκυρας-ΠΔΕ Ιονίων Νήσων</t>
  </si>
  <si>
    <t>ΔΔΕ Κεφαλληνίας-ΠΔΕ Ιονίων Νήσων</t>
  </si>
  <si>
    <t>ΔΔΕ Κιλκίς-ΠΔΕ Κεντρικής Μακεδονίας</t>
  </si>
  <si>
    <t>ΔΔΕ Κοζάνης-ΠΔΕ Δυτικής Μακεδονίας</t>
  </si>
  <si>
    <t>ΔΔΕ Κορινθίας-ΠΔΕ Πελοποννήσου</t>
  </si>
  <si>
    <t>ΔΔΕ Κυκλάδων-ΠΔΕ Νοτίου Αιγαίου</t>
  </si>
  <si>
    <t>ΔΔΕ Λακωνίας-ΠΔΕ Πελοποννήσου</t>
  </si>
  <si>
    <t>ΔΔΕ Λάρισας-ΠΔΕ Θεσσαλίας</t>
  </si>
  <si>
    <t>ΔΔΕ Λασιθίου-ΠΔΕ Κρήτης</t>
  </si>
  <si>
    <t>ΔΔΕ Λέσβου-ΠΔΕ Βορείου Αιγαίου</t>
  </si>
  <si>
    <t>ΔΔΕ Λευκάδας-ΠΔΕ Ιονίων Νήσων</t>
  </si>
  <si>
    <t>ΔΔΕ Μαγνησίας-ΠΔΕ Θεσσαλίας</t>
  </si>
  <si>
    <t>ΔΔΕ Μεσσηνίας-ΠΔΕ Πελοποννήσου</t>
  </si>
  <si>
    <t>ΔΔΕ Ξάνθης-ΠΔΕ Ανατολικής Μακεδονίας-Θράκης</t>
  </si>
  <si>
    <t>ΔΔΕ Πειραιά-ΠΔΕ Αττικής</t>
  </si>
  <si>
    <t>ΔΔΕ Πέλλας-ΠΔΕ Κεντρικής Μακεδονίας</t>
  </si>
  <si>
    <t>ΔΔΕ Πιερίας-ΠΔΕ Κεντρικής Μακεδονίας</t>
  </si>
  <si>
    <t>ΔΔΕ Πρέβεζας-ΠΔΕ Ηπείρου</t>
  </si>
  <si>
    <t>ΔΔΕ Ρεθύμνου-ΠΔΕ Κρήτης</t>
  </si>
  <si>
    <t>ΔΔΕ Ροδόπης-ΠΔΕ Ανατολικής Μακεδονίας-Θράκης</t>
  </si>
  <si>
    <t>ΔΔΕ Σάμου-ΠΔΕ Βορείου Αιγαίου</t>
  </si>
  <si>
    <t>ΔΔΕ Σερρών-ΠΔΕ Κεντρικής Μακεδονίας</t>
  </si>
  <si>
    <t>ΔΔΕ Τρικάλων-ΠΔΕ Θεσσαλίας</t>
  </si>
  <si>
    <t>ΔΔΕ Φθιώτιδας-ΠΔΕ Στερεάς Ελλάδας</t>
  </si>
  <si>
    <t>ΔΔΕ Φλώρινας-ΠΔΕ Δυτικής Μακεδονίας</t>
  </si>
  <si>
    <t>ΔΔΕ Φωκίδας-ΠΔΕ Στερεάς Ελλάδας</t>
  </si>
  <si>
    <t>ΔΔΕ Χαλκιδικής-ΠΔΕ Κεντρικής Μακεδονίας</t>
  </si>
  <si>
    <t>ΔΔΕ Χανίων-ΠΔΕ Κρήτης</t>
  </si>
  <si>
    <t>ΔΔΕ Χίου-ΠΔΕ Βορείου Αιγαίου</t>
  </si>
  <si>
    <t>ΔΔΕ-ΠΔΕ ΟΡΓΑΝΙΚΗΣ</t>
  </si>
  <si>
    <t>ΟΚ</t>
  </si>
  <si>
    <t xml:space="preserve">ΚΑΤΑΣΤΑΣΗ </t>
  </si>
  <si>
    <t>Πιστοποιημένη γνώση Τεχνολογιών Πληροφορίας και Επικοινωνιών (Τ.Π.Ε.) Α' επιπέδου</t>
  </si>
  <si>
    <t>Υπεύθυνος Εποπτείας Μαθητείας (ως Δ/ντης ΕΠΑ.Λ. ή Δ/ντής Ε.Κ.)</t>
  </si>
  <si>
    <t>ΥΠΟΛΟΓΙΣΤΗΣ 1</t>
  </si>
  <si>
    <t>Συνέντευξη</t>
  </si>
  <si>
    <t>ΜΟΡΙΑ χωρίς συνέντευξη</t>
  </si>
  <si>
    <t>ΜΟΡΙΑ με συνέντευξη</t>
  </si>
  <si>
    <t>ΥΠΟΛΟΓΙΣΤΗΣ 3</t>
  </si>
  <si>
    <t>ΥΠΟΛΟΓΙΣΤΗΣ 2</t>
  </si>
  <si>
    <t>ΥΠΟΛΟΓΙΣΤΗΣ 4</t>
  </si>
  <si>
    <t>Διδασκαλία εργαστηριακού μαθήματος ειδικότητας Μαθητείας</t>
  </si>
  <si>
    <t>Ο υπολογιστής 2 μέχρι την 3ετία μηδενίζει την προϋπηρεσία</t>
  </si>
  <si>
    <t>Ο υπολογιστής 4 μέχρι την 3ετία μηδενίζει την προϋπηρεσία</t>
  </si>
  <si>
    <t xml:space="preserve">ΜΥΓΙΑΚΗ </t>
  </si>
  <si>
    <t>ΑΙΚΑΤΕΡΙΝΗ</t>
  </si>
  <si>
    <t>ΘΗΛΥ</t>
  </si>
  <si>
    <t>Ναι</t>
  </si>
  <si>
    <t>NAI</t>
  </si>
  <si>
    <t>ΡΙΖΟΥ</t>
  </si>
  <si>
    <t>ΟΥΡΑΝΙΑ</t>
  </si>
  <si>
    <t>ΚΟΝΤΟΥ</t>
  </si>
  <si>
    <t>ΑΣΠΑΣΙΑ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</si>
</sst>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0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i/>
      <sz val="10"/>
      <color rgb="FFFF0000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2" fontId="0" fillId="0" borderId="11" xfId="0" applyNumberForma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/>
    <xf numFmtId="0" fontId="5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65"/>
  <sheetViews>
    <sheetView tabSelected="1" topLeftCell="A7" workbookViewId="0">
      <selection activeCell="Q19" sqref="Q19"/>
    </sheetView>
  </sheetViews>
  <sheetFormatPr defaultRowHeight="15" x14ac:dyDescent="0.25"/>
  <cols>
    <col min="1" max="1" width="11.28515625" style="6" customWidth="1"/>
    <col min="2" max="2" width="56.5703125" style="6" customWidth="1"/>
    <col min="3" max="3" width="11.5703125" style="6" customWidth="1"/>
    <col min="4" max="5" width="20.85546875" style="6" customWidth="1"/>
    <col min="6" max="6" width="9.85546875" style="6" customWidth="1"/>
    <col min="7" max="7" width="19.42578125" style="6" customWidth="1"/>
    <col min="8" max="8" width="18.140625" style="6" customWidth="1"/>
    <col min="9" max="9" width="13.140625" style="6" customWidth="1"/>
    <col min="10" max="10" width="15.140625" style="6" customWidth="1"/>
    <col min="11" max="11" width="15.28515625" style="6" customWidth="1"/>
    <col min="12" max="12" width="16.28515625" style="6" customWidth="1"/>
    <col min="13" max="13" width="16.85546875" style="6" customWidth="1"/>
    <col min="14" max="14" width="15.42578125" style="6" customWidth="1"/>
    <col min="15" max="15" width="16.140625" style="6" customWidth="1"/>
    <col min="16" max="16" width="18.28515625" style="6" customWidth="1"/>
    <col min="17" max="17" width="13.5703125" style="6" customWidth="1"/>
    <col min="18" max="18" width="15.28515625" style="6" customWidth="1"/>
    <col min="19" max="19" width="13" style="6" customWidth="1"/>
    <col min="20" max="20" width="20" style="6" customWidth="1"/>
    <col min="21" max="21" width="11.42578125" style="6" customWidth="1"/>
    <col min="22" max="22" width="11.28515625" style="6" customWidth="1"/>
    <col min="23" max="23" width="15.7109375" style="6" customWidth="1"/>
    <col min="24" max="16384" width="9.140625" style="6"/>
  </cols>
  <sheetData>
    <row r="2" spans="1:23" ht="33" customHeight="1" thickBot="1" x14ac:dyDescent="0.3">
      <c r="G2" s="36" t="s">
        <v>97</v>
      </c>
      <c r="H2" s="37"/>
      <c r="J2" s="36" t="s">
        <v>102</v>
      </c>
      <c r="K2" s="37"/>
      <c r="L2" s="37"/>
      <c r="M2" s="37"/>
      <c r="O2" s="36" t="s">
        <v>101</v>
      </c>
      <c r="P2" s="37"/>
      <c r="Q2" s="37"/>
      <c r="R2" s="37"/>
      <c r="T2" s="36" t="s">
        <v>103</v>
      </c>
      <c r="U2" s="37"/>
      <c r="V2" s="37"/>
      <c r="W2" s="37"/>
    </row>
    <row r="3" spans="1:23" ht="45" x14ac:dyDescent="0.25">
      <c r="G3" s="7" t="s">
        <v>25</v>
      </c>
      <c r="H3" s="8" t="s">
        <v>20</v>
      </c>
      <c r="J3" s="7" t="s">
        <v>19</v>
      </c>
      <c r="K3" s="9" t="s">
        <v>21</v>
      </c>
      <c r="L3" s="10" t="s">
        <v>22</v>
      </c>
      <c r="M3" s="8" t="s">
        <v>20</v>
      </c>
      <c r="O3" s="7" t="s">
        <v>19</v>
      </c>
      <c r="P3" s="9" t="s">
        <v>21</v>
      </c>
      <c r="Q3" s="10" t="s">
        <v>22</v>
      </c>
      <c r="R3" s="8" t="s">
        <v>20</v>
      </c>
      <c r="T3" s="7" t="s">
        <v>19</v>
      </c>
      <c r="U3" s="9" t="s">
        <v>21</v>
      </c>
      <c r="V3" s="10" t="s">
        <v>22</v>
      </c>
      <c r="W3" s="8" t="s">
        <v>20</v>
      </c>
    </row>
    <row r="4" spans="1:23" ht="15.75" thickBot="1" x14ac:dyDescent="0.3">
      <c r="G4" s="11"/>
      <c r="H4" s="12">
        <f>G4/203</f>
        <v>0</v>
      </c>
      <c r="J4" s="11"/>
      <c r="K4" s="13"/>
      <c r="L4" s="14"/>
      <c r="M4" s="12">
        <f>IF((J4+(K4/12)+(L4/360))&gt;3,(J4+(K4/12)+(L4/360))-3,0)</f>
        <v>0</v>
      </c>
      <c r="O4" s="11"/>
      <c r="P4" s="13"/>
      <c r="Q4" s="14"/>
      <c r="R4" s="12">
        <f>(O4+(P4/12)+(Q4/360))</f>
        <v>0</v>
      </c>
      <c r="T4" s="11">
        <v>6</v>
      </c>
      <c r="U4" s="13">
        <v>0</v>
      </c>
      <c r="V4" s="14">
        <v>0</v>
      </c>
      <c r="W4" s="12">
        <f>IF((T4+(U4/10)+(V4/200))&gt;3,(T4+(U4/10)+(V4/200))-3,0)</f>
        <v>3</v>
      </c>
    </row>
    <row r="6" spans="1:23" ht="29.25" customHeight="1" x14ac:dyDescent="0.25">
      <c r="G6" s="15" t="s">
        <v>26</v>
      </c>
      <c r="H6" s="15">
        <v>203</v>
      </c>
      <c r="J6" s="15" t="s">
        <v>23</v>
      </c>
      <c r="K6" s="15">
        <v>12</v>
      </c>
      <c r="L6" s="15"/>
      <c r="M6" s="6" t="s">
        <v>27</v>
      </c>
      <c r="O6" s="15" t="s">
        <v>23</v>
      </c>
      <c r="P6" s="15">
        <v>12</v>
      </c>
      <c r="Q6" s="15"/>
      <c r="R6" s="6" t="s">
        <v>27</v>
      </c>
      <c r="T6" s="15" t="s">
        <v>23</v>
      </c>
      <c r="U6" s="15">
        <v>10</v>
      </c>
      <c r="V6" s="15"/>
      <c r="W6" s="6" t="s">
        <v>27</v>
      </c>
    </row>
    <row r="7" spans="1:23" ht="40.5" customHeight="1" x14ac:dyDescent="0.25">
      <c r="G7" s="15"/>
      <c r="J7" s="15" t="s">
        <v>24</v>
      </c>
      <c r="K7" s="15">
        <v>360</v>
      </c>
      <c r="L7" s="15"/>
      <c r="O7" s="15" t="s">
        <v>24</v>
      </c>
      <c r="P7" s="15">
        <v>360</v>
      </c>
      <c r="Q7" s="15"/>
      <c r="T7" s="15" t="s">
        <v>24</v>
      </c>
      <c r="U7" s="15">
        <v>200</v>
      </c>
      <c r="V7" s="15"/>
    </row>
    <row r="8" spans="1:23" ht="15" customHeight="1" x14ac:dyDescent="0.25">
      <c r="J8" s="30" t="s">
        <v>105</v>
      </c>
      <c r="K8" s="31"/>
      <c r="L8" s="32"/>
      <c r="M8" s="24"/>
      <c r="O8" s="22"/>
      <c r="P8" s="23"/>
      <c r="Q8" s="24"/>
      <c r="R8" s="24"/>
      <c r="T8" s="30" t="s">
        <v>106</v>
      </c>
      <c r="U8" s="31"/>
      <c r="V8" s="32"/>
      <c r="W8" s="33"/>
    </row>
    <row r="12" spans="1:23" ht="37.5" customHeight="1" x14ac:dyDescent="0.25">
      <c r="A12" s="4"/>
      <c r="B12" s="4"/>
      <c r="C12" s="4"/>
      <c r="D12" s="4"/>
      <c r="E12" s="4"/>
      <c r="F12" s="4"/>
      <c r="G12" s="26"/>
      <c r="H12" s="26"/>
      <c r="I12" s="27"/>
      <c r="J12" s="38" t="s">
        <v>28</v>
      </c>
      <c r="K12" s="39"/>
      <c r="L12" s="39"/>
      <c r="M12" s="40"/>
      <c r="N12" s="41" t="s">
        <v>29</v>
      </c>
      <c r="O12" s="41"/>
      <c r="P12" s="41"/>
      <c r="Q12" s="41" t="s">
        <v>14</v>
      </c>
      <c r="R12" s="41"/>
      <c r="S12" s="41"/>
      <c r="T12" s="16" t="s">
        <v>18</v>
      </c>
      <c r="U12" s="4"/>
      <c r="V12" s="4"/>
      <c r="W12" s="4"/>
    </row>
    <row r="13" spans="1:23" x14ac:dyDescent="0.25">
      <c r="A13" s="4"/>
      <c r="B13" s="4"/>
      <c r="C13" s="4"/>
      <c r="D13" s="4"/>
      <c r="E13" s="4"/>
      <c r="F13" s="4"/>
      <c r="G13" s="40" t="s">
        <v>8</v>
      </c>
      <c r="H13" s="41"/>
      <c r="I13" s="4"/>
      <c r="J13" s="16">
        <v>1</v>
      </c>
      <c r="K13" s="16">
        <v>2</v>
      </c>
      <c r="L13" s="16">
        <v>3</v>
      </c>
      <c r="M13" s="16">
        <v>4</v>
      </c>
      <c r="N13" s="16">
        <v>5</v>
      </c>
      <c r="O13" s="16">
        <v>6</v>
      </c>
      <c r="P13" s="16">
        <v>7</v>
      </c>
      <c r="Q13" s="16">
        <v>8</v>
      </c>
      <c r="R13" s="16">
        <v>9</v>
      </c>
      <c r="S13" s="16">
        <v>10</v>
      </c>
      <c r="T13" s="16">
        <v>11</v>
      </c>
      <c r="U13" s="4"/>
      <c r="V13" s="4"/>
      <c r="W13" s="4"/>
    </row>
    <row r="14" spans="1:23" x14ac:dyDescent="0.25">
      <c r="A14" s="16"/>
      <c r="B14" s="16"/>
      <c r="C14" s="16"/>
      <c r="D14" s="16"/>
      <c r="E14" s="16"/>
      <c r="F14" s="16"/>
      <c r="G14" s="21"/>
      <c r="H14" s="16"/>
      <c r="I14" s="4"/>
      <c r="J14" s="34" t="s">
        <v>101</v>
      </c>
      <c r="K14" s="34" t="s">
        <v>101</v>
      </c>
      <c r="L14" s="34" t="s">
        <v>101</v>
      </c>
      <c r="M14" s="34" t="s">
        <v>97</v>
      </c>
      <c r="N14" s="34" t="s">
        <v>102</v>
      </c>
      <c r="O14" s="34" t="s">
        <v>101</v>
      </c>
      <c r="P14" s="34" t="s">
        <v>103</v>
      </c>
      <c r="Q14" s="16"/>
      <c r="R14" s="16"/>
      <c r="S14" s="16"/>
      <c r="T14" s="16"/>
      <c r="U14" s="4"/>
      <c r="V14" s="4"/>
      <c r="W14" s="4"/>
    </row>
    <row r="15" spans="1:23" ht="113.25" customHeight="1" x14ac:dyDescent="0.25">
      <c r="A15" s="16" t="s">
        <v>1</v>
      </c>
      <c r="B15" s="19" t="s">
        <v>92</v>
      </c>
      <c r="C15" s="20" t="s">
        <v>2</v>
      </c>
      <c r="D15" s="20" t="s">
        <v>3</v>
      </c>
      <c r="E15" s="20" t="s">
        <v>4</v>
      </c>
      <c r="F15" s="20" t="s">
        <v>5</v>
      </c>
      <c r="G15" s="20" t="s">
        <v>32</v>
      </c>
      <c r="H15" s="20" t="s">
        <v>31</v>
      </c>
      <c r="I15" s="25" t="s">
        <v>94</v>
      </c>
      <c r="J15" s="20" t="s">
        <v>6</v>
      </c>
      <c r="K15" s="20" t="s">
        <v>7</v>
      </c>
      <c r="L15" s="20" t="s">
        <v>96</v>
      </c>
      <c r="M15" s="20" t="s">
        <v>104</v>
      </c>
      <c r="N15" s="20" t="s">
        <v>10</v>
      </c>
      <c r="O15" s="20" t="s">
        <v>11</v>
      </c>
      <c r="P15" s="20" t="s">
        <v>12</v>
      </c>
      <c r="Q15" s="20" t="s">
        <v>15</v>
      </c>
      <c r="R15" s="20" t="s">
        <v>16</v>
      </c>
      <c r="S15" s="20" t="s">
        <v>17</v>
      </c>
      <c r="T15" s="20" t="s">
        <v>95</v>
      </c>
      <c r="U15" s="29" t="s">
        <v>99</v>
      </c>
      <c r="V15" s="28" t="s">
        <v>98</v>
      </c>
      <c r="W15" s="18" t="s">
        <v>100</v>
      </c>
    </row>
    <row r="16" spans="1:23" ht="35.1" customHeight="1" x14ac:dyDescent="0.25">
      <c r="A16" s="4">
        <v>1</v>
      </c>
      <c r="B16" s="4" t="s">
        <v>72</v>
      </c>
      <c r="C16" s="4">
        <v>185329</v>
      </c>
      <c r="D16" s="4" t="s">
        <v>107</v>
      </c>
      <c r="E16" s="4" t="s">
        <v>108</v>
      </c>
      <c r="F16" s="4" t="s">
        <v>109</v>
      </c>
      <c r="G16" s="4" t="s">
        <v>110</v>
      </c>
      <c r="H16" s="4" t="s">
        <v>110</v>
      </c>
      <c r="I16" s="17" t="s">
        <v>93</v>
      </c>
      <c r="J16" s="4">
        <v>0</v>
      </c>
      <c r="K16" s="4">
        <v>0</v>
      </c>
      <c r="L16" s="4">
        <v>0</v>
      </c>
      <c r="M16" s="4">
        <v>2.39</v>
      </c>
      <c r="N16" s="4">
        <v>0</v>
      </c>
      <c r="O16" s="4">
        <v>5.72</v>
      </c>
      <c r="P16" s="4">
        <v>14.06</v>
      </c>
      <c r="Q16" s="4" t="s">
        <v>30</v>
      </c>
      <c r="R16" s="4" t="s">
        <v>30</v>
      </c>
      <c r="S16" s="4" t="s">
        <v>111</v>
      </c>
      <c r="T16" s="4" t="s">
        <v>111</v>
      </c>
      <c r="U16" s="4">
        <f>ΜΟΡΙΑ!B5</f>
        <v>17.78</v>
      </c>
      <c r="V16" s="4">
        <v>12</v>
      </c>
      <c r="W16" s="4">
        <f>U16+V16</f>
        <v>29.78</v>
      </c>
    </row>
    <row r="17" spans="1:23" ht="35.1" customHeight="1" x14ac:dyDescent="0.25">
      <c r="A17" s="4">
        <v>2</v>
      </c>
      <c r="B17" s="4" t="s">
        <v>72</v>
      </c>
      <c r="C17" s="4">
        <v>700827</v>
      </c>
      <c r="D17" s="4" t="s">
        <v>112</v>
      </c>
      <c r="E17" s="4" t="s">
        <v>113</v>
      </c>
      <c r="F17" s="4" t="s">
        <v>109</v>
      </c>
      <c r="G17" s="4" t="s">
        <v>33</v>
      </c>
      <c r="H17" s="4" t="s">
        <v>110</v>
      </c>
      <c r="I17" s="17" t="s">
        <v>93</v>
      </c>
      <c r="J17" s="4">
        <v>0</v>
      </c>
      <c r="K17" s="4">
        <v>0</v>
      </c>
      <c r="L17" s="4">
        <v>0</v>
      </c>
      <c r="M17" s="4">
        <v>0</v>
      </c>
      <c r="N17" s="4">
        <v>1.1399999999999999</v>
      </c>
      <c r="O17" s="4">
        <v>0</v>
      </c>
      <c r="P17" s="4">
        <v>4.1399999999999997</v>
      </c>
      <c r="Q17" s="4" t="s">
        <v>111</v>
      </c>
      <c r="R17" s="4" t="s">
        <v>111</v>
      </c>
      <c r="S17" s="4" t="s">
        <v>30</v>
      </c>
      <c r="T17" s="4" t="s">
        <v>111</v>
      </c>
      <c r="U17" s="4">
        <f>ΜΟΡΙΑ!B6</f>
        <v>16.28</v>
      </c>
      <c r="V17" s="4">
        <v>12</v>
      </c>
      <c r="W17" s="4">
        <f t="shared" ref="W17:W18" si="0">U17+V17</f>
        <v>28.28</v>
      </c>
    </row>
    <row r="18" spans="1:23" ht="35.1" customHeight="1" x14ac:dyDescent="0.25">
      <c r="A18" s="4">
        <v>3</v>
      </c>
      <c r="B18" s="4" t="s">
        <v>83</v>
      </c>
      <c r="C18" s="4">
        <v>214279</v>
      </c>
      <c r="D18" s="4" t="s">
        <v>114</v>
      </c>
      <c r="E18" s="4" t="s">
        <v>115</v>
      </c>
      <c r="F18" s="4" t="s">
        <v>109</v>
      </c>
      <c r="G18" s="4" t="s">
        <v>33</v>
      </c>
      <c r="H18" s="4" t="s">
        <v>110</v>
      </c>
      <c r="I18" s="17" t="s">
        <v>93</v>
      </c>
      <c r="J18" s="4">
        <v>0</v>
      </c>
      <c r="K18" s="4">
        <v>0</v>
      </c>
      <c r="L18" s="4">
        <v>0</v>
      </c>
      <c r="M18" s="4">
        <v>0.48</v>
      </c>
      <c r="N18" s="4">
        <v>0</v>
      </c>
      <c r="O18" s="4">
        <v>0.48</v>
      </c>
      <c r="P18" s="4">
        <v>3</v>
      </c>
      <c r="Q18" s="4" t="s">
        <v>30</v>
      </c>
      <c r="R18" s="4" t="s">
        <v>30</v>
      </c>
      <c r="S18" s="4" t="s">
        <v>30</v>
      </c>
      <c r="T18" s="4" t="s">
        <v>111</v>
      </c>
      <c r="U18" s="4">
        <f>ΜΟΡΙΑ!B7</f>
        <v>6.68</v>
      </c>
      <c r="V18" s="4">
        <v>12</v>
      </c>
      <c r="W18" s="4">
        <f t="shared" si="0"/>
        <v>18.68</v>
      </c>
    </row>
    <row r="19" spans="1:23" x14ac:dyDescent="0.25">
      <c r="A19" s="4"/>
      <c r="B19" s="4"/>
      <c r="C19" s="4"/>
      <c r="D19" s="4"/>
      <c r="E19" s="4"/>
      <c r="F19" s="4"/>
      <c r="G19" s="4"/>
      <c r="H19" s="4"/>
      <c r="I19" s="1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x14ac:dyDescent="0.25">
      <c r="A20" s="4"/>
      <c r="B20" s="4"/>
      <c r="C20" s="4"/>
      <c r="D20" s="4"/>
      <c r="E20" s="4"/>
      <c r="F20" s="4"/>
      <c r="G20" s="4"/>
      <c r="H20" s="4"/>
      <c r="I20" s="1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25">
      <c r="A21" s="4"/>
      <c r="B21" s="4"/>
      <c r="C21" s="4"/>
      <c r="D21" s="4"/>
      <c r="E21" s="4"/>
      <c r="F21" s="4"/>
      <c r="G21" s="4"/>
      <c r="H21" s="4"/>
      <c r="I21" s="1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x14ac:dyDescent="0.25">
      <c r="A22" s="4"/>
      <c r="B22" s="4"/>
      <c r="C22" s="4"/>
      <c r="D22" s="4"/>
      <c r="E22" s="4"/>
      <c r="F22" s="4"/>
      <c r="G22" s="4"/>
      <c r="H22" s="4"/>
      <c r="I22" s="1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x14ac:dyDescent="0.25">
      <c r="A23" s="4"/>
      <c r="B23" s="4"/>
      <c r="C23" s="4"/>
      <c r="D23" s="4"/>
      <c r="E23" s="4"/>
      <c r="F23" s="4"/>
      <c r="G23" s="4"/>
      <c r="H23" s="4"/>
      <c r="I23" s="17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x14ac:dyDescent="0.25">
      <c r="A24" s="4"/>
      <c r="B24" s="4"/>
      <c r="C24" s="4"/>
      <c r="D24" s="4"/>
      <c r="E24" s="4"/>
      <c r="F24" s="4"/>
      <c r="G24" s="4"/>
      <c r="H24" s="4"/>
      <c r="I24" s="1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x14ac:dyDescent="0.25">
      <c r="A25" s="4"/>
      <c r="B25" s="4"/>
      <c r="C25" s="4"/>
      <c r="D25" s="4"/>
      <c r="E25" s="4"/>
      <c r="F25" s="4"/>
      <c r="G25" s="4"/>
      <c r="H25" s="4"/>
      <c r="I25" s="17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x14ac:dyDescent="0.25">
      <c r="A26" s="4"/>
      <c r="B26" s="4"/>
      <c r="C26" s="4"/>
      <c r="D26" s="4"/>
      <c r="E26" s="4"/>
      <c r="F26" s="4"/>
      <c r="G26" s="4"/>
      <c r="H26" s="4"/>
      <c r="I26" s="1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x14ac:dyDescent="0.25">
      <c r="A27" s="4"/>
      <c r="B27" s="4"/>
      <c r="C27" s="4"/>
      <c r="D27" s="4"/>
      <c r="E27" s="4"/>
      <c r="F27" s="4"/>
      <c r="G27" s="4"/>
      <c r="H27" s="4"/>
      <c r="I27" s="17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x14ac:dyDescent="0.25">
      <c r="A28" s="4"/>
      <c r="B28" s="4"/>
      <c r="C28" s="4"/>
      <c r="D28" s="4"/>
      <c r="E28" s="4"/>
      <c r="F28" s="4"/>
      <c r="G28" s="4"/>
      <c r="H28" s="4"/>
      <c r="I28" s="17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x14ac:dyDescent="0.25">
      <c r="A29" s="4"/>
      <c r="B29" s="4"/>
      <c r="C29" s="4"/>
      <c r="D29" s="4"/>
      <c r="E29" s="4"/>
      <c r="F29" s="4"/>
      <c r="G29" s="4"/>
      <c r="H29" s="4"/>
      <c r="I29" s="17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25">
      <c r="A30" s="4"/>
      <c r="B30" s="4"/>
      <c r="C30" s="4"/>
      <c r="D30" s="4"/>
      <c r="E30" s="4"/>
      <c r="F30" s="4"/>
      <c r="G30" s="4"/>
      <c r="H30" s="4"/>
      <c r="I30" s="1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x14ac:dyDescent="0.25">
      <c r="A31" s="4"/>
      <c r="B31" s="4"/>
      <c r="C31" s="4"/>
      <c r="D31" s="4"/>
      <c r="E31" s="4"/>
      <c r="F31" s="4"/>
      <c r="G31" s="4"/>
      <c r="H31" s="4"/>
      <c r="I31" s="17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x14ac:dyDescent="0.25">
      <c r="A32" s="4"/>
      <c r="B32" s="4"/>
      <c r="C32" s="4"/>
      <c r="D32" s="4"/>
      <c r="E32" s="4"/>
      <c r="F32" s="4"/>
      <c r="G32" s="4"/>
      <c r="H32" s="4"/>
      <c r="I32" s="17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x14ac:dyDescent="0.25">
      <c r="A33" s="4"/>
      <c r="B33" s="4"/>
      <c r="C33" s="4"/>
      <c r="D33" s="4"/>
      <c r="E33" s="4"/>
      <c r="F33" s="4"/>
      <c r="G33" s="4"/>
      <c r="H33" s="4"/>
      <c r="I33" s="17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x14ac:dyDescent="0.25">
      <c r="A34" s="4"/>
      <c r="B34" s="4"/>
      <c r="C34" s="4"/>
      <c r="D34" s="4"/>
      <c r="E34" s="4"/>
      <c r="F34" s="4"/>
      <c r="G34" s="4"/>
      <c r="H34" s="4"/>
      <c r="I34" s="17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25">
      <c r="A35" s="4"/>
      <c r="B35" s="4"/>
      <c r="C35" s="4"/>
      <c r="D35" s="4"/>
      <c r="E35" s="4"/>
      <c r="F35" s="4"/>
      <c r="G35" s="4"/>
      <c r="H35" s="4"/>
      <c r="I35" s="1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x14ac:dyDescent="0.25">
      <c r="A36" s="4"/>
      <c r="B36" s="4"/>
      <c r="C36" s="4"/>
      <c r="D36" s="4"/>
      <c r="E36" s="4"/>
      <c r="F36" s="4"/>
      <c r="G36" s="4"/>
      <c r="H36" s="4"/>
      <c r="I36" s="17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x14ac:dyDescent="0.25">
      <c r="A37" s="4"/>
      <c r="B37" s="4"/>
      <c r="C37" s="4"/>
      <c r="D37" s="4"/>
      <c r="E37" s="4"/>
      <c r="F37" s="4"/>
      <c r="G37" s="4"/>
      <c r="H37" s="4"/>
      <c r="I37" s="1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x14ac:dyDescent="0.25">
      <c r="A38" s="4"/>
      <c r="B38" s="4"/>
      <c r="C38" s="4"/>
      <c r="D38" s="4"/>
      <c r="E38" s="4"/>
      <c r="F38" s="4"/>
      <c r="G38" s="4"/>
      <c r="H38" s="4"/>
      <c r="I38" s="17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x14ac:dyDescent="0.25">
      <c r="A39" s="4"/>
      <c r="B39" s="4"/>
      <c r="C39" s="4"/>
      <c r="D39" s="4"/>
      <c r="E39" s="4"/>
      <c r="F39" s="4"/>
      <c r="G39" s="4"/>
      <c r="H39" s="4"/>
      <c r="I39" s="17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x14ac:dyDescent="0.25">
      <c r="A40" s="4"/>
      <c r="B40" s="4"/>
      <c r="C40" s="4"/>
      <c r="D40" s="4"/>
      <c r="E40" s="4"/>
      <c r="F40" s="4"/>
      <c r="G40" s="4"/>
      <c r="H40" s="4"/>
      <c r="I40" s="1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x14ac:dyDescent="0.25">
      <c r="A41" s="4"/>
      <c r="B41" s="4"/>
      <c r="C41" s="4"/>
      <c r="D41" s="4"/>
      <c r="E41" s="4"/>
      <c r="F41" s="4"/>
      <c r="G41" s="4"/>
      <c r="H41" s="4"/>
      <c r="I41" s="17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x14ac:dyDescent="0.25">
      <c r="A42" s="4"/>
      <c r="B42" s="4"/>
      <c r="C42" s="4"/>
      <c r="D42" s="4"/>
      <c r="E42" s="4"/>
      <c r="F42" s="4"/>
      <c r="G42" s="4"/>
      <c r="H42" s="4"/>
      <c r="I42" s="17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x14ac:dyDescent="0.25">
      <c r="A43" s="4"/>
      <c r="B43" s="4"/>
      <c r="C43" s="4"/>
      <c r="D43" s="4"/>
      <c r="E43" s="4"/>
      <c r="F43" s="4"/>
      <c r="G43" s="4"/>
      <c r="H43" s="4"/>
      <c r="I43" s="17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x14ac:dyDescent="0.25">
      <c r="A44" s="4"/>
      <c r="B44" s="4"/>
      <c r="C44" s="4"/>
      <c r="D44" s="4"/>
      <c r="E44" s="4"/>
      <c r="F44" s="4"/>
      <c r="G44" s="4"/>
      <c r="H44" s="4"/>
      <c r="I44" s="1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x14ac:dyDescent="0.25">
      <c r="A45" s="4"/>
      <c r="B45" s="4"/>
      <c r="C45" s="4"/>
      <c r="D45" s="4"/>
      <c r="E45" s="4"/>
      <c r="F45" s="4"/>
      <c r="G45" s="4"/>
      <c r="H45" s="4"/>
      <c r="I45" s="17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x14ac:dyDescent="0.25">
      <c r="A46" s="4"/>
      <c r="B46" s="4"/>
      <c r="C46" s="4"/>
      <c r="D46" s="4"/>
      <c r="E46" s="4"/>
      <c r="F46" s="4"/>
      <c r="G46" s="4"/>
      <c r="H46" s="4"/>
      <c r="I46" s="1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x14ac:dyDescent="0.25">
      <c r="A47" s="4"/>
      <c r="B47" s="4"/>
      <c r="C47" s="4"/>
      <c r="D47" s="4"/>
      <c r="E47" s="4"/>
      <c r="F47" s="4"/>
      <c r="G47" s="4"/>
      <c r="H47" s="4"/>
      <c r="I47" s="1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x14ac:dyDescent="0.25">
      <c r="A48" s="4"/>
      <c r="B48" s="4"/>
      <c r="C48" s="4"/>
      <c r="D48" s="4"/>
      <c r="E48" s="4"/>
      <c r="F48" s="4"/>
      <c r="G48" s="4"/>
      <c r="H48" s="4"/>
      <c r="I48" s="1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x14ac:dyDescent="0.25">
      <c r="A49" s="4"/>
      <c r="B49" s="4"/>
      <c r="C49" s="4"/>
      <c r="D49" s="4"/>
      <c r="E49" s="4"/>
      <c r="F49" s="4"/>
      <c r="G49" s="4"/>
      <c r="H49" s="4"/>
      <c r="I49" s="1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x14ac:dyDescent="0.25">
      <c r="A50" s="4"/>
      <c r="B50" s="4"/>
      <c r="C50" s="4"/>
      <c r="D50" s="4"/>
      <c r="E50" s="4"/>
      <c r="F50" s="4"/>
      <c r="G50" s="4"/>
      <c r="H50" s="4"/>
      <c r="I50" s="1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x14ac:dyDescent="0.25">
      <c r="A51" s="4"/>
      <c r="B51" s="4"/>
      <c r="C51" s="4"/>
      <c r="D51" s="4"/>
      <c r="E51" s="4"/>
      <c r="F51" s="4"/>
      <c r="G51" s="4"/>
      <c r="H51" s="4"/>
      <c r="I51" s="1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x14ac:dyDescent="0.25">
      <c r="A52" s="4"/>
      <c r="B52" s="4"/>
      <c r="C52" s="4"/>
      <c r="D52" s="4"/>
      <c r="E52" s="4"/>
      <c r="F52" s="4"/>
      <c r="G52" s="4"/>
      <c r="H52" s="4"/>
      <c r="I52" s="1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x14ac:dyDescent="0.25">
      <c r="A53" s="4"/>
      <c r="B53" s="4"/>
      <c r="C53" s="4"/>
      <c r="D53" s="4"/>
      <c r="E53" s="4"/>
      <c r="F53" s="4"/>
      <c r="G53" s="4"/>
      <c r="H53" s="4"/>
      <c r="I53" s="17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x14ac:dyDescent="0.25">
      <c r="A54" s="4"/>
      <c r="B54" s="4"/>
      <c r="C54" s="4"/>
      <c r="D54" s="4"/>
      <c r="E54" s="4"/>
      <c r="F54" s="4"/>
      <c r="G54" s="4"/>
      <c r="H54" s="4"/>
      <c r="I54" s="1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x14ac:dyDescent="0.25">
      <c r="A55" s="4"/>
      <c r="B55" s="4"/>
      <c r="C55" s="4"/>
      <c r="D55" s="4"/>
      <c r="E55" s="4"/>
      <c r="F55" s="4"/>
      <c r="G55" s="4"/>
      <c r="H55" s="4"/>
      <c r="I55" s="17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x14ac:dyDescent="0.25">
      <c r="A56" s="4"/>
      <c r="B56" s="4"/>
      <c r="C56" s="4"/>
      <c r="D56" s="4"/>
      <c r="E56" s="4"/>
      <c r="F56" s="4"/>
      <c r="G56" s="4"/>
      <c r="H56" s="4"/>
      <c r="I56" s="17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x14ac:dyDescent="0.25">
      <c r="A57" s="4"/>
      <c r="B57" s="4"/>
      <c r="C57" s="4"/>
      <c r="D57" s="4"/>
      <c r="E57" s="4"/>
      <c r="F57" s="4"/>
      <c r="G57" s="4"/>
      <c r="H57" s="4"/>
      <c r="I57" s="17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x14ac:dyDescent="0.25">
      <c r="A58" s="4"/>
      <c r="B58" s="4"/>
      <c r="C58" s="4"/>
      <c r="D58" s="4"/>
      <c r="E58" s="4"/>
      <c r="F58" s="4"/>
      <c r="G58" s="4"/>
      <c r="H58" s="4"/>
      <c r="I58" s="17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x14ac:dyDescent="0.25">
      <c r="A59" s="4"/>
      <c r="B59" s="4"/>
      <c r="C59" s="4"/>
      <c r="D59" s="4"/>
      <c r="E59" s="4"/>
      <c r="F59" s="4"/>
      <c r="G59" s="4"/>
      <c r="H59" s="4"/>
      <c r="I59" s="17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x14ac:dyDescent="0.25">
      <c r="A60" s="4"/>
      <c r="B60" s="4"/>
      <c r="C60" s="4"/>
      <c r="D60" s="4"/>
      <c r="E60" s="4"/>
      <c r="F60" s="4"/>
      <c r="G60" s="4"/>
      <c r="H60" s="4"/>
      <c r="I60" s="17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x14ac:dyDescent="0.25">
      <c r="A61" s="4"/>
      <c r="B61" s="4"/>
      <c r="C61" s="4"/>
      <c r="D61" s="4"/>
      <c r="E61" s="4"/>
      <c r="F61" s="4"/>
      <c r="G61" s="4"/>
      <c r="H61" s="4"/>
      <c r="I61" s="17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x14ac:dyDescent="0.25">
      <c r="A62" s="4"/>
      <c r="B62" s="4"/>
      <c r="C62" s="4"/>
      <c r="D62" s="4"/>
      <c r="E62" s="4"/>
      <c r="F62" s="4"/>
      <c r="G62" s="4"/>
      <c r="H62" s="4"/>
      <c r="I62" s="17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x14ac:dyDescent="0.25">
      <c r="A63" s="4"/>
      <c r="B63" s="4"/>
      <c r="C63" s="4"/>
      <c r="D63" s="4"/>
      <c r="E63" s="4"/>
      <c r="F63" s="4"/>
      <c r="G63" s="4"/>
      <c r="H63" s="4"/>
      <c r="I63" s="17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x14ac:dyDescent="0.25">
      <c r="A64" s="4"/>
      <c r="B64" s="4"/>
      <c r="C64" s="4"/>
      <c r="D64" s="4"/>
      <c r="E64" s="4"/>
      <c r="F64" s="4"/>
      <c r="G64" s="4"/>
      <c r="H64" s="4"/>
      <c r="I64" s="17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x14ac:dyDescent="0.25">
      <c r="A65" s="4"/>
      <c r="B65" s="4"/>
      <c r="C65" s="4"/>
      <c r="D65" s="4"/>
      <c r="E65" s="4"/>
      <c r="F65" s="4"/>
      <c r="G65" s="4"/>
      <c r="H65" s="4"/>
      <c r="I65" s="17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</sheetData>
  <mergeCells count="8">
    <mergeCell ref="T2:W2"/>
    <mergeCell ref="J12:M12"/>
    <mergeCell ref="G13:H13"/>
    <mergeCell ref="N12:P12"/>
    <mergeCell ref="Q12:S12"/>
    <mergeCell ref="G2:H2"/>
    <mergeCell ref="J2:M2"/>
    <mergeCell ref="O2:R2"/>
  </mergeCells>
  <dataValidations count="4">
    <dataValidation type="list" allowBlank="1" showInputMessage="1" showErrorMessage="1" sqref="G16:H65" xr:uid="{00000000-0002-0000-0000-000000000000}">
      <formula1>"Ναι,Όχι"</formula1>
    </dataValidation>
    <dataValidation type="list" allowBlank="1" showInputMessage="1" showErrorMessage="1" sqref="Q16:T65" xr:uid="{00000000-0002-0000-0000-000001000000}">
      <formula1>"OXI,NAI"</formula1>
    </dataValidation>
    <dataValidation type="list" allowBlank="1" showInputMessage="1" showErrorMessage="1" sqref="F16:F65" xr:uid="{00000000-0002-0000-0000-000002000000}">
      <formula1>"ΑΡΡΕΝ,ΘΗΛΥ"</formula1>
    </dataValidation>
    <dataValidation type="list" allowBlank="1" showInputMessage="1" showErrorMessage="1" sqref="I16:I65" xr:uid="{00000000-0002-0000-0000-000003000000}">
      <formula1>"ΟΚ,Εκτός επιλογής,Ένσταση1,Ένσταση2"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'ΔΔΕ-ΠΔΕ'!$A$1:$A$58</xm:f>
          </x14:formula1>
          <xm:sqref>B16:B65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4"/>
  <sheetViews>
    <sheetView workbookViewId="0">
      <selection sqref="A1:M1"/>
    </sheetView>
  </sheetViews>
  <sheetFormatPr defaultRowHeight="15" x14ac:dyDescent="0.25"/>
  <cols>
    <col min="1" max="1" width="11.28515625" customWidth="1"/>
    <col min="2" max="2" width="11.7109375" customWidth="1"/>
    <col min="3" max="3" width="19.28515625" customWidth="1"/>
    <col min="4" max="4" width="18.7109375" customWidth="1"/>
    <col min="5" max="5" width="21.42578125" customWidth="1"/>
    <col min="6" max="6" width="18.140625" customWidth="1"/>
    <col min="7" max="7" width="18.7109375" customWidth="1"/>
    <col min="8" max="8" width="21.42578125" customWidth="1"/>
    <col min="9" max="9" width="18.140625" customWidth="1"/>
    <col min="10" max="10" width="18.7109375" customWidth="1"/>
    <col min="11" max="11" width="21.42578125" customWidth="1"/>
    <col min="12" max="12" width="25.42578125" customWidth="1"/>
    <col min="13" max="13" width="31.42578125" customWidth="1"/>
    <col min="14" max="14" width="11.5703125" customWidth="1"/>
  </cols>
  <sheetData>
    <row r="1" spans="1:13" ht="18.75" x14ac:dyDescent="0.3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15" customHeight="1" x14ac:dyDescent="0.25">
      <c r="A2" s="1"/>
      <c r="B2" s="1"/>
      <c r="C2" s="42" t="s">
        <v>9</v>
      </c>
      <c r="D2" s="43"/>
      <c r="E2" s="43"/>
      <c r="F2" s="44"/>
      <c r="G2" s="42" t="s">
        <v>13</v>
      </c>
      <c r="H2" s="43"/>
      <c r="I2" s="44"/>
      <c r="J2" s="42" t="s">
        <v>14</v>
      </c>
      <c r="K2" s="43"/>
      <c r="L2" s="44"/>
      <c r="M2" s="3" t="s">
        <v>18</v>
      </c>
    </row>
    <row r="3" spans="1:13" ht="15" customHeight="1" x14ac:dyDescent="0.25">
      <c r="A3" s="1"/>
      <c r="B3" s="1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</row>
    <row r="4" spans="1:13" s="5" customFormat="1" ht="75" x14ac:dyDescent="0.25">
      <c r="A4" s="28" t="s">
        <v>1</v>
      </c>
      <c r="B4" s="29" t="s">
        <v>99</v>
      </c>
      <c r="C4" s="20" t="s">
        <v>6</v>
      </c>
      <c r="D4" s="20" t="s">
        <v>7</v>
      </c>
      <c r="E4" s="20" t="s">
        <v>96</v>
      </c>
      <c r="F4" s="20" t="s">
        <v>104</v>
      </c>
      <c r="G4" s="20" t="s">
        <v>10</v>
      </c>
      <c r="H4" s="20" t="s">
        <v>11</v>
      </c>
      <c r="I4" s="20" t="s">
        <v>12</v>
      </c>
      <c r="J4" s="20" t="s">
        <v>15</v>
      </c>
      <c r="K4" s="20" t="s">
        <v>16</v>
      </c>
      <c r="L4" s="20" t="s">
        <v>17</v>
      </c>
      <c r="M4" s="20" t="s">
        <v>95</v>
      </c>
    </row>
    <row r="5" spans="1:13" x14ac:dyDescent="0.25">
      <c r="A5" s="2">
        <f>ATOMIKA!A16</f>
        <v>1</v>
      </c>
      <c r="B5" s="2">
        <f>SUM(C5:M5)</f>
        <v>17.78</v>
      </c>
      <c r="C5" s="2">
        <f>IF(ATOMIKA!J16*6&gt;24,24,ATOMIKA!J16*6)</f>
        <v>0</v>
      </c>
      <c r="D5" s="2">
        <f>IF(ATOMIKA!K16*4.5&gt;18,18,ATOMIKA!K16*4.5)</f>
        <v>0</v>
      </c>
      <c r="E5" s="2">
        <f>IF(ATOMIKA!L16*3.5&gt;14,14,ATOMIKA!L16*3.5)</f>
        <v>0</v>
      </c>
      <c r="F5" s="2">
        <f>IF(ATOMIKA!M16*2&gt;8,8,ATOMIKA!M16*2)</f>
        <v>4.78</v>
      </c>
      <c r="G5" s="2">
        <f>IF(ATOMIKA!N16*1&gt;6,6,ATOMIKA!N16*1)</f>
        <v>0</v>
      </c>
      <c r="H5" s="2">
        <f>IF(ATOMIKA!O16*1.5&gt;3,3,ATOMIKA!O16*1.5)</f>
        <v>3</v>
      </c>
      <c r="I5" s="2">
        <f>IF(ATOMIKA!P16*1&gt;6,6,ATOMIKA!P16*1)</f>
        <v>6</v>
      </c>
      <c r="J5" s="2">
        <f>IF(ATOMIKA!Q16="NAI",5,0)</f>
        <v>0</v>
      </c>
      <c r="K5" s="2">
        <f>IF(ATOMIKA!R16="NAI",4,0)</f>
        <v>0</v>
      </c>
      <c r="L5" s="2">
        <f>IF(ATOMIKA!S16="NAI",2,0)</f>
        <v>2</v>
      </c>
      <c r="M5" s="2">
        <f>IF(ATOMIKA!T16="NAI",2,0)</f>
        <v>2</v>
      </c>
    </row>
    <row r="6" spans="1:13" x14ac:dyDescent="0.25">
      <c r="A6" s="2">
        <f>ATOMIKA!A17</f>
        <v>2</v>
      </c>
      <c r="B6" s="2">
        <f t="shared" ref="B6:B54" si="0">SUM(C6:M6)</f>
        <v>16.28</v>
      </c>
      <c r="C6" s="2">
        <f>IF(ATOMIKA!J17*6&gt;24,24,ATOMIKA!J17*6)</f>
        <v>0</v>
      </c>
      <c r="D6" s="2">
        <f>IF(ATOMIKA!K17*4.5&gt;18,18,ATOMIKA!K17*4.5)</f>
        <v>0</v>
      </c>
      <c r="E6" s="2">
        <f>IF(ATOMIKA!L17*3.5&gt;14,14,ATOMIKA!L17*3.5)</f>
        <v>0</v>
      </c>
      <c r="F6" s="2">
        <f>IF(ATOMIKA!M17*2&gt;8,8,ATOMIKA!M17*2)</f>
        <v>0</v>
      </c>
      <c r="G6" s="2">
        <f>IF(ATOMIKA!N17*1&gt;6,6,ATOMIKA!N17*1)</f>
        <v>1.1399999999999999</v>
      </c>
      <c r="H6" s="2">
        <f>IF(ATOMIKA!O17*1.5&gt;3,3,ATOMIKA!O17*1.5)</f>
        <v>0</v>
      </c>
      <c r="I6" s="2">
        <f>IF(ATOMIKA!P17*1&gt;6,6,ATOMIKA!P17*1)</f>
        <v>4.1399999999999997</v>
      </c>
      <c r="J6" s="2">
        <f>IF(ATOMIKA!Q17="NAI",5,0)</f>
        <v>5</v>
      </c>
      <c r="K6" s="2">
        <f>IF(ATOMIKA!R17="NAI",4,0)</f>
        <v>4</v>
      </c>
      <c r="L6" s="2">
        <f>IF(ATOMIKA!S17="NAI",2,0)</f>
        <v>0</v>
      </c>
      <c r="M6" s="2">
        <f>IF(ATOMIKA!T17="NAI",2,0)</f>
        <v>2</v>
      </c>
    </row>
    <row r="7" spans="1:13" x14ac:dyDescent="0.25">
      <c r="A7" s="2">
        <f>ATOMIKA!A18</f>
        <v>3</v>
      </c>
      <c r="B7" s="2">
        <f t="shared" si="0"/>
        <v>6.68</v>
      </c>
      <c r="C7" s="2">
        <f>IF(ATOMIKA!J18*6&gt;24,24,ATOMIKA!J18*6)</f>
        <v>0</v>
      </c>
      <c r="D7" s="2">
        <f>IF(ATOMIKA!K18*4.5&gt;18,18,ATOMIKA!K18*4.5)</f>
        <v>0</v>
      </c>
      <c r="E7" s="2">
        <f>IF(ATOMIKA!L18*3.5&gt;14,14,ATOMIKA!L18*3.5)</f>
        <v>0</v>
      </c>
      <c r="F7" s="2">
        <f>IF(ATOMIKA!M18*2&gt;8,8,ATOMIKA!M18*2)</f>
        <v>0.96</v>
      </c>
      <c r="G7" s="2">
        <f>IF(ATOMIKA!N18*1&gt;6,6,ATOMIKA!N18*1)</f>
        <v>0</v>
      </c>
      <c r="H7" s="2">
        <f>IF(ATOMIKA!O18*1.5&gt;3,3,ATOMIKA!O18*1.5)</f>
        <v>0.72</v>
      </c>
      <c r="I7" s="2">
        <f>IF(ATOMIKA!P18*1&gt;6,6,ATOMIKA!P18*1)</f>
        <v>3</v>
      </c>
      <c r="J7" s="2">
        <f>IF(ATOMIKA!Q18="NAI",5,0)</f>
        <v>0</v>
      </c>
      <c r="K7" s="2">
        <f>IF(ATOMIKA!R18="NAI",4,0)</f>
        <v>0</v>
      </c>
      <c r="L7" s="2">
        <f>IF(ATOMIKA!S18="NAI",2,0)</f>
        <v>0</v>
      </c>
      <c r="M7" s="2">
        <f>IF(ATOMIKA!T18="NAI",2,0)</f>
        <v>2</v>
      </c>
    </row>
    <row r="8" spans="1:13" x14ac:dyDescent="0.25">
      <c r="A8" s="2">
        <f>ATOMIKA!A19</f>
        <v>0</v>
      </c>
      <c r="B8" s="2">
        <f t="shared" si="0"/>
        <v>0</v>
      </c>
      <c r="C8" s="2">
        <f>IF(ATOMIKA!J19*6&gt;24,24,ATOMIKA!J19*6)</f>
        <v>0</v>
      </c>
      <c r="D8" s="2">
        <f>IF(ATOMIKA!K19*4.5&gt;18,18,ATOMIKA!K19*4.5)</f>
        <v>0</v>
      </c>
      <c r="E8" s="2">
        <f>IF(ATOMIKA!L19*3.5&gt;14,14,ATOMIKA!L19*3.5)</f>
        <v>0</v>
      </c>
      <c r="F8" s="2">
        <f>IF(ATOMIKA!M19*2&gt;8,8,ATOMIKA!M19*2)</f>
        <v>0</v>
      </c>
      <c r="G8" s="2">
        <f>IF(ATOMIKA!N19*1&gt;6,6,ATOMIKA!N19*1)</f>
        <v>0</v>
      </c>
      <c r="H8" s="2">
        <f>IF(ATOMIKA!O19*1.5&gt;3,3,ATOMIKA!O19*1.5)</f>
        <v>0</v>
      </c>
      <c r="I8" s="2">
        <f>IF(ATOMIKA!P19*1&gt;6,6,ATOMIKA!P19*1)</f>
        <v>0</v>
      </c>
      <c r="J8" s="2">
        <f>IF(ATOMIKA!Q19="NAI",5,0)</f>
        <v>0</v>
      </c>
      <c r="K8" s="2">
        <f>IF(ATOMIKA!R19="NAI",4,0)</f>
        <v>0</v>
      </c>
      <c r="L8" s="2">
        <f>IF(ATOMIKA!S19="NAI",2,0)</f>
        <v>0</v>
      </c>
      <c r="M8" s="2">
        <f>IF(ATOMIKA!T19="NAI",2,0)</f>
        <v>0</v>
      </c>
    </row>
    <row r="9" spans="1:13" x14ac:dyDescent="0.25">
      <c r="A9" s="2">
        <f>ATOMIKA!A20</f>
        <v>0</v>
      </c>
      <c r="B9" s="2">
        <f t="shared" si="0"/>
        <v>0</v>
      </c>
      <c r="C9" s="2">
        <f>IF(ATOMIKA!J20*6&gt;24,24,ATOMIKA!J20*6)</f>
        <v>0</v>
      </c>
      <c r="D9" s="2">
        <f>IF(ATOMIKA!K20*4.5&gt;18,18,ATOMIKA!K20*4.5)</f>
        <v>0</v>
      </c>
      <c r="E9" s="2">
        <f>IF(ATOMIKA!L20*3.5&gt;14,14,ATOMIKA!L20*3.5)</f>
        <v>0</v>
      </c>
      <c r="F9" s="2">
        <f>IF(ATOMIKA!M20*2&gt;8,8,ATOMIKA!M20*2)</f>
        <v>0</v>
      </c>
      <c r="G9" s="2">
        <f>IF(ATOMIKA!N20*1&gt;6,6,ATOMIKA!N20*1)</f>
        <v>0</v>
      </c>
      <c r="H9" s="2">
        <f>IF(ATOMIKA!O20*1.5&gt;3,3,ATOMIKA!O20*1.5)</f>
        <v>0</v>
      </c>
      <c r="I9" s="2">
        <f>IF(ATOMIKA!P20*1&gt;6,6,ATOMIKA!P20*1)</f>
        <v>0</v>
      </c>
      <c r="J9" s="2">
        <f>IF(ATOMIKA!Q20="NAI",5,0)</f>
        <v>0</v>
      </c>
      <c r="K9" s="2">
        <f>IF(ATOMIKA!R20="NAI",4,0)</f>
        <v>0</v>
      </c>
      <c r="L9" s="2">
        <f>IF(ATOMIKA!S20="NAI",2,0)</f>
        <v>0</v>
      </c>
      <c r="M9" s="2">
        <f>IF(ATOMIKA!T20="NAI",2,0)</f>
        <v>0</v>
      </c>
    </row>
    <row r="10" spans="1:13" x14ac:dyDescent="0.25">
      <c r="A10" s="2">
        <f>ATOMIKA!A21</f>
        <v>0</v>
      </c>
      <c r="B10" s="2">
        <f t="shared" si="0"/>
        <v>0</v>
      </c>
      <c r="C10" s="2">
        <f>IF(ATOMIKA!J21*6&gt;24,24,ATOMIKA!J21*6)</f>
        <v>0</v>
      </c>
      <c r="D10" s="2">
        <f>IF(ATOMIKA!K21*4.5&gt;18,18,ATOMIKA!K21*4.5)</f>
        <v>0</v>
      </c>
      <c r="E10" s="2">
        <f>IF(ATOMIKA!L21*3.5&gt;14,14,ATOMIKA!L21*3.5)</f>
        <v>0</v>
      </c>
      <c r="F10" s="2">
        <f>IF(ATOMIKA!M21*2&gt;8,8,ATOMIKA!M21*2)</f>
        <v>0</v>
      </c>
      <c r="G10" s="2">
        <f>IF(ATOMIKA!N21*1&gt;6,6,ATOMIKA!N21*1)</f>
        <v>0</v>
      </c>
      <c r="H10" s="2">
        <f>IF(ATOMIKA!O21*1.5&gt;3,3,ATOMIKA!O21*1.5)</f>
        <v>0</v>
      </c>
      <c r="I10" s="2">
        <f>IF(ATOMIKA!P21*1&gt;6,6,ATOMIKA!P21*1)</f>
        <v>0</v>
      </c>
      <c r="J10" s="2">
        <f>IF(ATOMIKA!Q21="NAI",5,0)</f>
        <v>0</v>
      </c>
      <c r="K10" s="2">
        <f>IF(ATOMIKA!R21="NAI",4,0)</f>
        <v>0</v>
      </c>
      <c r="L10" s="2">
        <f>IF(ATOMIKA!S21="NAI",2,0)</f>
        <v>0</v>
      </c>
      <c r="M10" s="2">
        <f>IF(ATOMIKA!T21="NAI",2,0)</f>
        <v>0</v>
      </c>
    </row>
    <row r="11" spans="1:13" x14ac:dyDescent="0.25">
      <c r="A11" s="2">
        <f>ATOMIKA!A22</f>
        <v>0</v>
      </c>
      <c r="B11" s="2">
        <f t="shared" si="0"/>
        <v>0</v>
      </c>
      <c r="C11" s="2">
        <f>IF(ATOMIKA!J22*6&gt;24,24,ATOMIKA!J22*6)</f>
        <v>0</v>
      </c>
      <c r="D11" s="2">
        <f>IF(ATOMIKA!K22*4.5&gt;18,18,ATOMIKA!K22*4.5)</f>
        <v>0</v>
      </c>
      <c r="E11" s="2">
        <f>IF(ATOMIKA!L22*3.5&gt;14,14,ATOMIKA!L22*3.5)</f>
        <v>0</v>
      </c>
      <c r="F11" s="2">
        <f>IF(ATOMIKA!M22*2&gt;8,8,ATOMIKA!M22*2)</f>
        <v>0</v>
      </c>
      <c r="G11" s="2">
        <f>IF(ATOMIKA!N22*1&gt;6,6,ATOMIKA!N22*1)</f>
        <v>0</v>
      </c>
      <c r="H11" s="2">
        <f>IF(ATOMIKA!O22*1.5&gt;3,3,ATOMIKA!O22*1.5)</f>
        <v>0</v>
      </c>
      <c r="I11" s="2">
        <f>IF(ATOMIKA!P22*1&gt;6,6,ATOMIKA!P22*1)</f>
        <v>0</v>
      </c>
      <c r="J11" s="2">
        <f>IF(ATOMIKA!Q22="NAI",5,0)</f>
        <v>0</v>
      </c>
      <c r="K11" s="2">
        <f>IF(ATOMIKA!R22="NAI",4,0)</f>
        <v>0</v>
      </c>
      <c r="L11" s="2">
        <f>IF(ATOMIKA!S22="NAI",2,0)</f>
        <v>0</v>
      </c>
      <c r="M11" s="2">
        <f>IF(ATOMIKA!T22="NAI",2,0)</f>
        <v>0</v>
      </c>
    </row>
    <row r="12" spans="1:13" x14ac:dyDescent="0.25">
      <c r="A12" s="2">
        <f>ATOMIKA!A23</f>
        <v>0</v>
      </c>
      <c r="B12" s="2">
        <f t="shared" si="0"/>
        <v>0</v>
      </c>
      <c r="C12" s="2">
        <f>IF(ATOMIKA!J23*6&gt;24,24,ATOMIKA!J23*6)</f>
        <v>0</v>
      </c>
      <c r="D12" s="2">
        <f>IF(ATOMIKA!K23*4.5&gt;18,18,ATOMIKA!K23*4.5)</f>
        <v>0</v>
      </c>
      <c r="E12" s="2">
        <f>IF(ATOMIKA!L23*3.5&gt;14,14,ATOMIKA!L23*3.5)</f>
        <v>0</v>
      </c>
      <c r="F12" s="2">
        <f>IF(ATOMIKA!M23*2&gt;8,8,ATOMIKA!M23*2)</f>
        <v>0</v>
      </c>
      <c r="G12" s="2">
        <f>IF(ATOMIKA!N23*1&gt;6,6,ATOMIKA!N23*1)</f>
        <v>0</v>
      </c>
      <c r="H12" s="2">
        <f>IF(ATOMIKA!O23*1.5&gt;3,3,ATOMIKA!O23*1.5)</f>
        <v>0</v>
      </c>
      <c r="I12" s="2">
        <f>IF(ATOMIKA!P23*1&gt;6,6,ATOMIKA!P23*1)</f>
        <v>0</v>
      </c>
      <c r="J12" s="2">
        <f>IF(ATOMIKA!Q23="NAI",5,0)</f>
        <v>0</v>
      </c>
      <c r="K12" s="2">
        <f>IF(ATOMIKA!R23="NAI",4,0)</f>
        <v>0</v>
      </c>
      <c r="L12" s="2">
        <f>IF(ATOMIKA!S23="NAI",2,0)</f>
        <v>0</v>
      </c>
      <c r="M12" s="2">
        <f>IF(ATOMIKA!T23="NAI",2,0)</f>
        <v>0</v>
      </c>
    </row>
    <row r="13" spans="1:13" x14ac:dyDescent="0.25">
      <c r="A13" s="2">
        <f>ATOMIKA!A24</f>
        <v>0</v>
      </c>
      <c r="B13" s="2">
        <f t="shared" si="0"/>
        <v>0</v>
      </c>
      <c r="C13" s="2">
        <f>IF(ATOMIKA!J24*6&gt;24,24,ATOMIKA!J24*6)</f>
        <v>0</v>
      </c>
      <c r="D13" s="2">
        <f>IF(ATOMIKA!K24*4.5&gt;18,18,ATOMIKA!K24*4.5)</f>
        <v>0</v>
      </c>
      <c r="E13" s="2">
        <f>IF(ATOMIKA!L24*3.5&gt;14,14,ATOMIKA!L24*3.5)</f>
        <v>0</v>
      </c>
      <c r="F13" s="2">
        <f>IF(ATOMIKA!M24*2&gt;8,8,ATOMIKA!M24*2)</f>
        <v>0</v>
      </c>
      <c r="G13" s="2">
        <f>IF(ATOMIKA!N24*1&gt;6,6,ATOMIKA!N24*1)</f>
        <v>0</v>
      </c>
      <c r="H13" s="2">
        <f>IF(ATOMIKA!O24*1.5&gt;3,3,ATOMIKA!O24*1.5)</f>
        <v>0</v>
      </c>
      <c r="I13" s="2">
        <f>IF(ATOMIKA!P24*1&gt;6,6,ATOMIKA!P24*1)</f>
        <v>0</v>
      </c>
      <c r="J13" s="2">
        <f>IF(ATOMIKA!Q24="NAI",5,0)</f>
        <v>0</v>
      </c>
      <c r="K13" s="2">
        <f>IF(ATOMIKA!R24="NAI",4,0)</f>
        <v>0</v>
      </c>
      <c r="L13" s="2">
        <f>IF(ATOMIKA!S24="NAI",2,0)</f>
        <v>0</v>
      </c>
      <c r="M13" s="2">
        <f>IF(ATOMIKA!T24="NAI",2,0)</f>
        <v>0</v>
      </c>
    </row>
    <row r="14" spans="1:13" x14ac:dyDescent="0.25">
      <c r="A14" s="2">
        <f>ATOMIKA!A25</f>
        <v>0</v>
      </c>
      <c r="B14" s="2">
        <f t="shared" si="0"/>
        <v>0</v>
      </c>
      <c r="C14" s="2">
        <f>IF(ATOMIKA!J25*6&gt;24,24,ATOMIKA!J25*6)</f>
        <v>0</v>
      </c>
      <c r="D14" s="2">
        <f>IF(ATOMIKA!K25*4.5&gt;18,18,ATOMIKA!K25*4.5)</f>
        <v>0</v>
      </c>
      <c r="E14" s="2">
        <f>IF(ATOMIKA!L25*3.5&gt;14,14,ATOMIKA!L25*3.5)</f>
        <v>0</v>
      </c>
      <c r="F14" s="2">
        <f>IF(ATOMIKA!M25*2&gt;8,8,ATOMIKA!M25*2)</f>
        <v>0</v>
      </c>
      <c r="G14" s="2">
        <f>IF(ATOMIKA!N25*1&gt;6,6,ATOMIKA!N25*1)</f>
        <v>0</v>
      </c>
      <c r="H14" s="2">
        <f>IF(ATOMIKA!O25*1.5&gt;3,3,ATOMIKA!O25*1.5)</f>
        <v>0</v>
      </c>
      <c r="I14" s="2">
        <f>IF(ATOMIKA!P25*1&gt;6,6,ATOMIKA!P25*1)</f>
        <v>0</v>
      </c>
      <c r="J14" s="2">
        <f>IF(ATOMIKA!Q25="NAI",5,0)</f>
        <v>0</v>
      </c>
      <c r="K14" s="2">
        <f>IF(ATOMIKA!R25="NAI",4,0)</f>
        <v>0</v>
      </c>
      <c r="L14" s="2">
        <f>IF(ATOMIKA!S25="NAI",2,0)</f>
        <v>0</v>
      </c>
      <c r="M14" s="2">
        <f>IF(ATOMIKA!T25="NAI",2,0)</f>
        <v>0</v>
      </c>
    </row>
    <row r="15" spans="1:13" x14ac:dyDescent="0.25">
      <c r="A15" s="2">
        <f>ATOMIKA!A26</f>
        <v>0</v>
      </c>
      <c r="B15" s="2">
        <f t="shared" si="0"/>
        <v>0</v>
      </c>
      <c r="C15" s="2">
        <f>IF(ATOMIKA!J26*6&gt;24,24,ATOMIKA!J26*6)</f>
        <v>0</v>
      </c>
      <c r="D15" s="2">
        <f>IF(ATOMIKA!K26*4.5&gt;18,18,ATOMIKA!K26*4.5)</f>
        <v>0</v>
      </c>
      <c r="E15" s="2">
        <f>IF(ATOMIKA!L26*3.5&gt;14,14,ATOMIKA!L26*3.5)</f>
        <v>0</v>
      </c>
      <c r="F15" s="2">
        <f>IF(ATOMIKA!M26*2&gt;8,8,ATOMIKA!M26*2)</f>
        <v>0</v>
      </c>
      <c r="G15" s="2">
        <f>IF(ATOMIKA!N26*1&gt;6,6,ATOMIKA!N26*1)</f>
        <v>0</v>
      </c>
      <c r="H15" s="2">
        <f>IF(ATOMIKA!O26*1.5&gt;3,3,ATOMIKA!O26*1.5)</f>
        <v>0</v>
      </c>
      <c r="I15" s="2">
        <f>IF(ATOMIKA!P26*1&gt;6,6,ATOMIKA!P26*1)</f>
        <v>0</v>
      </c>
      <c r="J15" s="2">
        <f>IF(ATOMIKA!Q26="NAI",5,0)</f>
        <v>0</v>
      </c>
      <c r="K15" s="2">
        <f>IF(ATOMIKA!R26="NAI",4,0)</f>
        <v>0</v>
      </c>
      <c r="L15" s="2">
        <f>IF(ATOMIKA!S26="NAI",2,0)</f>
        <v>0</v>
      </c>
      <c r="M15" s="2">
        <f>IF(ATOMIKA!T26="NAI",2,0)</f>
        <v>0</v>
      </c>
    </row>
    <row r="16" spans="1:13" x14ac:dyDescent="0.25">
      <c r="A16" s="2">
        <f>ATOMIKA!A27</f>
        <v>0</v>
      </c>
      <c r="B16" s="2">
        <f t="shared" si="0"/>
        <v>0</v>
      </c>
      <c r="C16" s="2">
        <f>IF(ATOMIKA!J27*6&gt;24,24,ATOMIKA!J27*6)</f>
        <v>0</v>
      </c>
      <c r="D16" s="2">
        <f>IF(ATOMIKA!K27*4.5&gt;18,18,ATOMIKA!K27*4.5)</f>
        <v>0</v>
      </c>
      <c r="E16" s="2">
        <f>IF(ATOMIKA!L27*3.5&gt;14,14,ATOMIKA!L27*3.5)</f>
        <v>0</v>
      </c>
      <c r="F16" s="2">
        <f>IF(ATOMIKA!M27*2&gt;8,8,ATOMIKA!M27*2)</f>
        <v>0</v>
      </c>
      <c r="G16" s="2">
        <f>IF(ATOMIKA!N27*1&gt;6,6,ATOMIKA!N27*1)</f>
        <v>0</v>
      </c>
      <c r="H16" s="2">
        <f>IF(ATOMIKA!O27*1.5&gt;3,3,ATOMIKA!O27*1.5)</f>
        <v>0</v>
      </c>
      <c r="I16" s="2">
        <f>IF(ATOMIKA!P27*1&gt;6,6,ATOMIKA!P27*1)</f>
        <v>0</v>
      </c>
      <c r="J16" s="2">
        <f>IF(ATOMIKA!Q27="NAI",5,0)</f>
        <v>0</v>
      </c>
      <c r="K16" s="2">
        <f>IF(ATOMIKA!R27="NAI",4,0)</f>
        <v>0</v>
      </c>
      <c r="L16" s="2">
        <f>IF(ATOMIKA!S27="NAI",2,0)</f>
        <v>0</v>
      </c>
      <c r="M16" s="2">
        <f>IF(ATOMIKA!T27="NAI",2,0)</f>
        <v>0</v>
      </c>
    </row>
    <row r="17" spans="1:13" x14ac:dyDescent="0.25">
      <c r="A17" s="2">
        <f>ATOMIKA!A28</f>
        <v>0</v>
      </c>
      <c r="B17" s="2">
        <f t="shared" si="0"/>
        <v>0</v>
      </c>
      <c r="C17" s="2">
        <f>IF(ATOMIKA!J28*6&gt;24,24,ATOMIKA!J28*6)</f>
        <v>0</v>
      </c>
      <c r="D17" s="2">
        <f>IF(ATOMIKA!K28*4.5&gt;18,18,ATOMIKA!K28*4.5)</f>
        <v>0</v>
      </c>
      <c r="E17" s="2">
        <f>IF(ATOMIKA!L28*3.5&gt;14,14,ATOMIKA!L28*3.5)</f>
        <v>0</v>
      </c>
      <c r="F17" s="2">
        <f>IF(ATOMIKA!M28*2&gt;8,8,ATOMIKA!M28*2)</f>
        <v>0</v>
      </c>
      <c r="G17" s="2">
        <f>IF(ATOMIKA!N28*1&gt;6,6,ATOMIKA!N28*1)</f>
        <v>0</v>
      </c>
      <c r="H17" s="2">
        <f>IF(ATOMIKA!O28*1.5&gt;3,3,ATOMIKA!O28*1.5)</f>
        <v>0</v>
      </c>
      <c r="I17" s="2">
        <f>IF(ATOMIKA!P28*1&gt;6,6,ATOMIKA!P28*1)</f>
        <v>0</v>
      </c>
      <c r="J17" s="2">
        <f>IF(ATOMIKA!Q28="NAI",5,0)</f>
        <v>0</v>
      </c>
      <c r="K17" s="2">
        <f>IF(ATOMIKA!R28="NAI",4,0)</f>
        <v>0</v>
      </c>
      <c r="L17" s="2">
        <f>IF(ATOMIKA!S28="NAI",2,0)</f>
        <v>0</v>
      </c>
      <c r="M17" s="2">
        <f>IF(ATOMIKA!T28="NAI",2,0)</f>
        <v>0</v>
      </c>
    </row>
    <row r="18" spans="1:13" x14ac:dyDescent="0.25">
      <c r="A18" s="2">
        <f>ATOMIKA!A29</f>
        <v>0</v>
      </c>
      <c r="B18" s="2">
        <f t="shared" si="0"/>
        <v>0</v>
      </c>
      <c r="C18" s="2">
        <f>IF(ATOMIKA!J29*6&gt;24,24,ATOMIKA!J29*6)</f>
        <v>0</v>
      </c>
      <c r="D18" s="2">
        <f>IF(ATOMIKA!K29*4.5&gt;18,18,ATOMIKA!K29*4.5)</f>
        <v>0</v>
      </c>
      <c r="E18" s="2">
        <f>IF(ATOMIKA!L29*3.5&gt;14,14,ATOMIKA!L29*3.5)</f>
        <v>0</v>
      </c>
      <c r="F18" s="2">
        <f>IF(ATOMIKA!M29*2&gt;8,8,ATOMIKA!M29*2)</f>
        <v>0</v>
      </c>
      <c r="G18" s="2">
        <f>IF(ATOMIKA!N29*1&gt;6,6,ATOMIKA!N29*1)</f>
        <v>0</v>
      </c>
      <c r="H18" s="2">
        <f>IF(ATOMIKA!O29*1.5&gt;3,3,ATOMIKA!O29*1.5)</f>
        <v>0</v>
      </c>
      <c r="I18" s="2">
        <f>IF(ATOMIKA!P29*1&gt;6,6,ATOMIKA!P29*1)</f>
        <v>0</v>
      </c>
      <c r="J18" s="2">
        <f>IF(ATOMIKA!Q29="NAI",5,0)</f>
        <v>0</v>
      </c>
      <c r="K18" s="2">
        <f>IF(ATOMIKA!R29="NAI",4,0)</f>
        <v>0</v>
      </c>
      <c r="L18" s="2">
        <f>IF(ATOMIKA!S29="NAI",2,0)</f>
        <v>0</v>
      </c>
      <c r="M18" s="2">
        <f>IF(ATOMIKA!T29="NAI",2,0)</f>
        <v>0</v>
      </c>
    </row>
    <row r="19" spans="1:13" x14ac:dyDescent="0.25">
      <c r="A19" s="2">
        <f>ATOMIKA!A30</f>
        <v>0</v>
      </c>
      <c r="B19" s="2">
        <f t="shared" si="0"/>
        <v>0</v>
      </c>
      <c r="C19" s="2">
        <f>IF(ATOMIKA!J30*6&gt;24,24,ATOMIKA!J30*6)</f>
        <v>0</v>
      </c>
      <c r="D19" s="2">
        <f>IF(ATOMIKA!K30*4.5&gt;18,18,ATOMIKA!K30*4.5)</f>
        <v>0</v>
      </c>
      <c r="E19" s="2">
        <f>IF(ATOMIKA!L30*3.5&gt;14,14,ATOMIKA!L30*3.5)</f>
        <v>0</v>
      </c>
      <c r="F19" s="2">
        <f>IF(ATOMIKA!M30*2&gt;8,8,ATOMIKA!M30*2)</f>
        <v>0</v>
      </c>
      <c r="G19" s="2">
        <f>IF(ATOMIKA!N30*1&gt;6,6,ATOMIKA!N30*1)</f>
        <v>0</v>
      </c>
      <c r="H19" s="2">
        <f>IF(ATOMIKA!O30*1.5&gt;3,3,ATOMIKA!O30*1.5)</f>
        <v>0</v>
      </c>
      <c r="I19" s="2">
        <f>IF(ATOMIKA!P30*1&gt;6,6,ATOMIKA!P30*1)</f>
        <v>0</v>
      </c>
      <c r="J19" s="2">
        <f>IF(ATOMIKA!Q30="NAI",5,0)</f>
        <v>0</v>
      </c>
      <c r="K19" s="2">
        <f>IF(ATOMIKA!R30="NAI",4,0)</f>
        <v>0</v>
      </c>
      <c r="L19" s="2">
        <f>IF(ATOMIKA!S30="NAI",2,0)</f>
        <v>0</v>
      </c>
      <c r="M19" s="2">
        <f>IF(ATOMIKA!T30="NAI",2,0)</f>
        <v>0</v>
      </c>
    </row>
    <row r="20" spans="1:13" x14ac:dyDescent="0.25">
      <c r="A20" s="2">
        <f>ATOMIKA!A31</f>
        <v>0</v>
      </c>
      <c r="B20" s="2">
        <f t="shared" si="0"/>
        <v>0</v>
      </c>
      <c r="C20" s="2">
        <f>IF(ATOMIKA!J31*6&gt;24,24,ATOMIKA!J31*6)</f>
        <v>0</v>
      </c>
      <c r="D20" s="2">
        <f>IF(ATOMIKA!K31*4.5&gt;18,18,ATOMIKA!K31*4.5)</f>
        <v>0</v>
      </c>
      <c r="E20" s="2">
        <f>IF(ATOMIKA!L31*3.5&gt;14,14,ATOMIKA!L31*3.5)</f>
        <v>0</v>
      </c>
      <c r="F20" s="2">
        <f>IF(ATOMIKA!M31*2&gt;8,8,ATOMIKA!M31*2)</f>
        <v>0</v>
      </c>
      <c r="G20" s="2">
        <f>IF(ATOMIKA!N31*1&gt;6,6,ATOMIKA!N31*1)</f>
        <v>0</v>
      </c>
      <c r="H20" s="2">
        <f>IF(ATOMIKA!O31*1.5&gt;3,3,ATOMIKA!O31*1.5)</f>
        <v>0</v>
      </c>
      <c r="I20" s="2">
        <f>IF(ATOMIKA!P31*1&gt;6,6,ATOMIKA!P31*1)</f>
        <v>0</v>
      </c>
      <c r="J20" s="2">
        <f>IF(ATOMIKA!Q31="NAI",5,0)</f>
        <v>0</v>
      </c>
      <c r="K20" s="2">
        <f>IF(ATOMIKA!R31="NAI",4,0)</f>
        <v>0</v>
      </c>
      <c r="L20" s="2">
        <f>IF(ATOMIKA!S31="NAI",2,0)</f>
        <v>0</v>
      </c>
      <c r="M20" s="2">
        <f>IF(ATOMIKA!T31="NAI",2,0)</f>
        <v>0</v>
      </c>
    </row>
    <row r="21" spans="1:13" x14ac:dyDescent="0.25">
      <c r="A21" s="2">
        <f>ATOMIKA!A32</f>
        <v>0</v>
      </c>
      <c r="B21" s="2">
        <f t="shared" si="0"/>
        <v>0</v>
      </c>
      <c r="C21" s="2">
        <f>IF(ATOMIKA!J32*6&gt;24,24,ATOMIKA!J32*6)</f>
        <v>0</v>
      </c>
      <c r="D21" s="2">
        <f>IF(ATOMIKA!K32*4.5&gt;18,18,ATOMIKA!K32*4.5)</f>
        <v>0</v>
      </c>
      <c r="E21" s="2">
        <f>IF(ATOMIKA!L32*3.5&gt;14,14,ATOMIKA!L32*3.5)</f>
        <v>0</v>
      </c>
      <c r="F21" s="2">
        <f>IF(ATOMIKA!M32*2&gt;8,8,ATOMIKA!M32*2)</f>
        <v>0</v>
      </c>
      <c r="G21" s="2">
        <f>IF(ATOMIKA!N32*1&gt;6,6,ATOMIKA!N32*1)</f>
        <v>0</v>
      </c>
      <c r="H21" s="2">
        <f>IF(ATOMIKA!O32*1.5&gt;3,3,ATOMIKA!O32*1.5)</f>
        <v>0</v>
      </c>
      <c r="I21" s="2">
        <f>IF(ATOMIKA!P32*1&gt;6,6,ATOMIKA!P32*1)</f>
        <v>0</v>
      </c>
      <c r="J21" s="2">
        <f>IF(ATOMIKA!Q32="NAI",5,0)</f>
        <v>0</v>
      </c>
      <c r="K21" s="2">
        <f>IF(ATOMIKA!R32="NAI",4,0)</f>
        <v>0</v>
      </c>
      <c r="L21" s="2">
        <f>IF(ATOMIKA!S32="NAI",2,0)</f>
        <v>0</v>
      </c>
      <c r="M21" s="2">
        <f>IF(ATOMIKA!T32="NAI",2,0)</f>
        <v>0</v>
      </c>
    </row>
    <row r="22" spans="1:13" x14ac:dyDescent="0.25">
      <c r="A22" s="2">
        <f>ATOMIKA!A33</f>
        <v>0</v>
      </c>
      <c r="B22" s="2">
        <f t="shared" si="0"/>
        <v>0</v>
      </c>
      <c r="C22" s="2">
        <f>IF(ATOMIKA!J33*6&gt;24,24,ATOMIKA!J33*6)</f>
        <v>0</v>
      </c>
      <c r="D22" s="2">
        <f>IF(ATOMIKA!K33*4.5&gt;18,18,ATOMIKA!K33*4.5)</f>
        <v>0</v>
      </c>
      <c r="E22" s="2">
        <f>IF(ATOMIKA!L33*3.5&gt;14,14,ATOMIKA!L33*3.5)</f>
        <v>0</v>
      </c>
      <c r="F22" s="2">
        <f>IF(ATOMIKA!M33*2&gt;8,8,ATOMIKA!M33*2)</f>
        <v>0</v>
      </c>
      <c r="G22" s="2">
        <f>IF(ATOMIKA!N33*1&gt;6,6,ATOMIKA!N33*1)</f>
        <v>0</v>
      </c>
      <c r="H22" s="2">
        <f>IF(ATOMIKA!O33*1.5&gt;3,3,ATOMIKA!O33*1.5)</f>
        <v>0</v>
      </c>
      <c r="I22" s="2">
        <f>IF(ATOMIKA!P33*1&gt;6,6,ATOMIKA!P33*1)</f>
        <v>0</v>
      </c>
      <c r="J22" s="2">
        <f>IF(ATOMIKA!Q33="NAI",5,0)</f>
        <v>0</v>
      </c>
      <c r="K22" s="2">
        <f>IF(ATOMIKA!R33="NAI",4,0)</f>
        <v>0</v>
      </c>
      <c r="L22" s="2">
        <f>IF(ATOMIKA!S33="NAI",2,0)</f>
        <v>0</v>
      </c>
      <c r="M22" s="2">
        <f>IF(ATOMIKA!T33="NAI",2,0)</f>
        <v>0</v>
      </c>
    </row>
    <row r="23" spans="1:13" x14ac:dyDescent="0.25">
      <c r="A23" s="2">
        <f>ATOMIKA!A34</f>
        <v>0</v>
      </c>
      <c r="B23" s="2">
        <f t="shared" si="0"/>
        <v>0</v>
      </c>
      <c r="C23" s="2">
        <f>IF(ATOMIKA!J34*6&gt;24,24,ATOMIKA!J34*6)</f>
        <v>0</v>
      </c>
      <c r="D23" s="2">
        <f>IF(ATOMIKA!K34*4.5&gt;18,18,ATOMIKA!K34*4.5)</f>
        <v>0</v>
      </c>
      <c r="E23" s="2">
        <f>IF(ATOMIKA!L34*3.5&gt;14,14,ATOMIKA!L34*3.5)</f>
        <v>0</v>
      </c>
      <c r="F23" s="2">
        <f>IF(ATOMIKA!M34*2&gt;8,8,ATOMIKA!M34*2)</f>
        <v>0</v>
      </c>
      <c r="G23" s="2">
        <f>IF(ATOMIKA!N34*1&gt;6,6,ATOMIKA!N34*1)</f>
        <v>0</v>
      </c>
      <c r="H23" s="2">
        <f>IF(ATOMIKA!O34*1.5&gt;3,3,ATOMIKA!O34*1.5)</f>
        <v>0</v>
      </c>
      <c r="I23" s="2">
        <f>IF(ATOMIKA!P34*1&gt;6,6,ATOMIKA!P34*1)</f>
        <v>0</v>
      </c>
      <c r="J23" s="2">
        <f>IF(ATOMIKA!Q34="NAI",5,0)</f>
        <v>0</v>
      </c>
      <c r="K23" s="2">
        <f>IF(ATOMIKA!R34="NAI",4,0)</f>
        <v>0</v>
      </c>
      <c r="L23" s="2">
        <f>IF(ATOMIKA!S34="NAI",2,0)</f>
        <v>0</v>
      </c>
      <c r="M23" s="2">
        <f>IF(ATOMIKA!T34="NAI",2,0)</f>
        <v>0</v>
      </c>
    </row>
    <row r="24" spans="1:13" x14ac:dyDescent="0.25">
      <c r="A24" s="2">
        <f>ATOMIKA!A35</f>
        <v>0</v>
      </c>
      <c r="B24" s="2">
        <f t="shared" si="0"/>
        <v>0</v>
      </c>
      <c r="C24" s="2">
        <f>IF(ATOMIKA!J35*6&gt;24,24,ATOMIKA!J35*6)</f>
        <v>0</v>
      </c>
      <c r="D24" s="2">
        <f>IF(ATOMIKA!K35*4.5&gt;18,18,ATOMIKA!K35*4.5)</f>
        <v>0</v>
      </c>
      <c r="E24" s="2">
        <f>IF(ATOMIKA!L35*3.5&gt;14,14,ATOMIKA!L35*3.5)</f>
        <v>0</v>
      </c>
      <c r="F24" s="2">
        <f>IF(ATOMIKA!M35*2&gt;8,8,ATOMIKA!M35*2)</f>
        <v>0</v>
      </c>
      <c r="G24" s="2">
        <f>IF(ATOMIKA!N35*1&gt;6,6,ATOMIKA!N35*1)</f>
        <v>0</v>
      </c>
      <c r="H24" s="2">
        <f>IF(ATOMIKA!O35*1.5&gt;3,3,ATOMIKA!O35*1.5)</f>
        <v>0</v>
      </c>
      <c r="I24" s="2">
        <f>IF(ATOMIKA!P35*1&gt;6,6,ATOMIKA!P35*1)</f>
        <v>0</v>
      </c>
      <c r="J24" s="2">
        <f>IF(ATOMIKA!Q35="NAI",5,0)</f>
        <v>0</v>
      </c>
      <c r="K24" s="2">
        <f>IF(ATOMIKA!R35="NAI",4,0)</f>
        <v>0</v>
      </c>
      <c r="L24" s="2">
        <f>IF(ATOMIKA!S35="NAI",2,0)</f>
        <v>0</v>
      </c>
      <c r="M24" s="2">
        <f>IF(ATOMIKA!T35="NAI",2,0)</f>
        <v>0</v>
      </c>
    </row>
    <row r="25" spans="1:13" x14ac:dyDescent="0.25">
      <c r="A25" s="2">
        <f>ATOMIKA!A36</f>
        <v>0</v>
      </c>
      <c r="B25" s="2">
        <f t="shared" si="0"/>
        <v>0</v>
      </c>
      <c r="C25" s="2">
        <f>IF(ATOMIKA!J36*6&gt;24,24,ATOMIKA!J36*6)</f>
        <v>0</v>
      </c>
      <c r="D25" s="2">
        <f>IF(ATOMIKA!K36*4.5&gt;18,18,ATOMIKA!K36*4.5)</f>
        <v>0</v>
      </c>
      <c r="E25" s="2">
        <f>IF(ATOMIKA!L36*3.5&gt;14,14,ATOMIKA!L36*3.5)</f>
        <v>0</v>
      </c>
      <c r="F25" s="2">
        <f>IF(ATOMIKA!M36*2&gt;8,8,ATOMIKA!M36*2)</f>
        <v>0</v>
      </c>
      <c r="G25" s="2">
        <f>IF(ATOMIKA!N36*1&gt;6,6,ATOMIKA!N36*1)</f>
        <v>0</v>
      </c>
      <c r="H25" s="2">
        <f>IF(ATOMIKA!O36*1.5&gt;3,3,ATOMIKA!O36*1.5)</f>
        <v>0</v>
      </c>
      <c r="I25" s="2">
        <f>IF(ATOMIKA!P36*1&gt;6,6,ATOMIKA!P36*1)</f>
        <v>0</v>
      </c>
      <c r="J25" s="2">
        <f>IF(ATOMIKA!Q36="NAI",5,0)</f>
        <v>0</v>
      </c>
      <c r="K25" s="2">
        <f>IF(ATOMIKA!R36="NAI",4,0)</f>
        <v>0</v>
      </c>
      <c r="L25" s="2">
        <f>IF(ATOMIKA!S36="NAI",2,0)</f>
        <v>0</v>
      </c>
      <c r="M25" s="2">
        <f>IF(ATOMIKA!T36="NAI",2,0)</f>
        <v>0</v>
      </c>
    </row>
    <row r="26" spans="1:13" x14ac:dyDescent="0.25">
      <c r="A26" s="2">
        <f>ATOMIKA!A37</f>
        <v>0</v>
      </c>
      <c r="B26" s="2">
        <f t="shared" si="0"/>
        <v>0</v>
      </c>
      <c r="C26" s="2">
        <f>IF(ATOMIKA!J37*6&gt;24,24,ATOMIKA!J37*6)</f>
        <v>0</v>
      </c>
      <c r="D26" s="2">
        <f>IF(ATOMIKA!K37*4.5&gt;18,18,ATOMIKA!K37*4.5)</f>
        <v>0</v>
      </c>
      <c r="E26" s="2">
        <f>IF(ATOMIKA!L37*3.5&gt;14,14,ATOMIKA!L37*3.5)</f>
        <v>0</v>
      </c>
      <c r="F26" s="2">
        <f>IF(ATOMIKA!M37*2&gt;8,8,ATOMIKA!M37*2)</f>
        <v>0</v>
      </c>
      <c r="G26" s="2">
        <f>IF(ATOMIKA!N37*1&gt;6,6,ATOMIKA!N37*1)</f>
        <v>0</v>
      </c>
      <c r="H26" s="2">
        <f>IF(ATOMIKA!O37*1.5&gt;3,3,ATOMIKA!O37*1.5)</f>
        <v>0</v>
      </c>
      <c r="I26" s="2">
        <f>IF(ATOMIKA!P37*1&gt;6,6,ATOMIKA!P37*1)</f>
        <v>0</v>
      </c>
      <c r="J26" s="2">
        <f>IF(ATOMIKA!Q37="NAI",5,0)</f>
        <v>0</v>
      </c>
      <c r="K26" s="2">
        <f>IF(ATOMIKA!R37="NAI",4,0)</f>
        <v>0</v>
      </c>
      <c r="L26" s="2">
        <f>IF(ATOMIKA!S37="NAI",2,0)</f>
        <v>0</v>
      </c>
      <c r="M26" s="2">
        <f>IF(ATOMIKA!T37="NAI",2,0)</f>
        <v>0</v>
      </c>
    </row>
    <row r="27" spans="1:13" x14ac:dyDescent="0.25">
      <c r="A27" s="2">
        <f>ATOMIKA!A38</f>
        <v>0</v>
      </c>
      <c r="B27" s="2">
        <f t="shared" si="0"/>
        <v>0</v>
      </c>
      <c r="C27" s="2">
        <f>IF(ATOMIKA!J38*6&gt;24,24,ATOMIKA!J38*6)</f>
        <v>0</v>
      </c>
      <c r="D27" s="2">
        <f>IF(ATOMIKA!K38*4.5&gt;18,18,ATOMIKA!K38*4.5)</f>
        <v>0</v>
      </c>
      <c r="E27" s="2">
        <f>IF(ATOMIKA!L38*3.5&gt;14,14,ATOMIKA!L38*3.5)</f>
        <v>0</v>
      </c>
      <c r="F27" s="2">
        <f>IF(ATOMIKA!M38*2&gt;8,8,ATOMIKA!M38*2)</f>
        <v>0</v>
      </c>
      <c r="G27" s="2">
        <f>IF(ATOMIKA!N38*1&gt;6,6,ATOMIKA!N38*1)</f>
        <v>0</v>
      </c>
      <c r="H27" s="2">
        <f>IF(ATOMIKA!O38*1.5&gt;3,3,ATOMIKA!O38*1.5)</f>
        <v>0</v>
      </c>
      <c r="I27" s="2">
        <f>IF(ATOMIKA!P38*1&gt;6,6,ATOMIKA!P38*1)</f>
        <v>0</v>
      </c>
      <c r="J27" s="2">
        <f>IF(ATOMIKA!Q38="NAI",5,0)</f>
        <v>0</v>
      </c>
      <c r="K27" s="2">
        <f>IF(ATOMIKA!R38="NAI",4,0)</f>
        <v>0</v>
      </c>
      <c r="L27" s="2">
        <f>IF(ATOMIKA!S38="NAI",2,0)</f>
        <v>0</v>
      </c>
      <c r="M27" s="2">
        <f>IF(ATOMIKA!T38="NAI",2,0)</f>
        <v>0</v>
      </c>
    </row>
    <row r="28" spans="1:13" x14ac:dyDescent="0.25">
      <c r="A28" s="2">
        <f>ATOMIKA!A39</f>
        <v>0</v>
      </c>
      <c r="B28" s="2">
        <f t="shared" si="0"/>
        <v>0</v>
      </c>
      <c r="C28" s="2">
        <f>IF(ATOMIKA!J39*6&gt;24,24,ATOMIKA!J39*6)</f>
        <v>0</v>
      </c>
      <c r="D28" s="2">
        <f>IF(ATOMIKA!K39*4.5&gt;18,18,ATOMIKA!K39*4.5)</f>
        <v>0</v>
      </c>
      <c r="E28" s="2">
        <f>IF(ATOMIKA!L39*3.5&gt;14,14,ATOMIKA!L39*3.5)</f>
        <v>0</v>
      </c>
      <c r="F28" s="2">
        <f>IF(ATOMIKA!M39*2&gt;8,8,ATOMIKA!M39*2)</f>
        <v>0</v>
      </c>
      <c r="G28" s="2">
        <f>IF(ATOMIKA!N39*1&gt;6,6,ATOMIKA!N39*1)</f>
        <v>0</v>
      </c>
      <c r="H28" s="2">
        <f>IF(ATOMIKA!O39*1.5&gt;3,3,ATOMIKA!O39*1.5)</f>
        <v>0</v>
      </c>
      <c r="I28" s="2">
        <f>IF(ATOMIKA!P39*1&gt;6,6,ATOMIKA!P39*1)</f>
        <v>0</v>
      </c>
      <c r="J28" s="2">
        <f>IF(ATOMIKA!Q39="NAI",5,0)</f>
        <v>0</v>
      </c>
      <c r="K28" s="2">
        <f>IF(ATOMIKA!R39="NAI",4,0)</f>
        <v>0</v>
      </c>
      <c r="L28" s="2">
        <f>IF(ATOMIKA!S39="NAI",2,0)</f>
        <v>0</v>
      </c>
      <c r="M28" s="2">
        <f>IF(ATOMIKA!T39="NAI",2,0)</f>
        <v>0</v>
      </c>
    </row>
    <row r="29" spans="1:13" x14ac:dyDescent="0.25">
      <c r="A29" s="2">
        <f>ATOMIKA!A40</f>
        <v>0</v>
      </c>
      <c r="B29" s="2">
        <f t="shared" si="0"/>
        <v>0</v>
      </c>
      <c r="C29" s="2">
        <f>IF(ATOMIKA!J40*6&gt;24,24,ATOMIKA!J40*6)</f>
        <v>0</v>
      </c>
      <c r="D29" s="2">
        <f>IF(ATOMIKA!K40*4.5&gt;18,18,ATOMIKA!K40*4.5)</f>
        <v>0</v>
      </c>
      <c r="E29" s="2">
        <f>IF(ATOMIKA!L40*3.5&gt;14,14,ATOMIKA!L40*3.5)</f>
        <v>0</v>
      </c>
      <c r="F29" s="2">
        <f>IF(ATOMIKA!M40*2&gt;8,8,ATOMIKA!M40*2)</f>
        <v>0</v>
      </c>
      <c r="G29" s="2">
        <f>IF(ATOMIKA!N40*1&gt;6,6,ATOMIKA!N40*1)</f>
        <v>0</v>
      </c>
      <c r="H29" s="2">
        <f>IF(ATOMIKA!O40*1.5&gt;3,3,ATOMIKA!O40*1.5)</f>
        <v>0</v>
      </c>
      <c r="I29" s="2">
        <f>IF(ATOMIKA!P40*1&gt;6,6,ATOMIKA!P40*1)</f>
        <v>0</v>
      </c>
      <c r="J29" s="2">
        <f>IF(ATOMIKA!Q40="NAI",5,0)</f>
        <v>0</v>
      </c>
      <c r="K29" s="2">
        <f>IF(ATOMIKA!R40="NAI",4,0)</f>
        <v>0</v>
      </c>
      <c r="L29" s="2">
        <f>IF(ATOMIKA!S40="NAI",2,0)</f>
        <v>0</v>
      </c>
      <c r="M29" s="2">
        <f>IF(ATOMIKA!T40="NAI",2,0)</f>
        <v>0</v>
      </c>
    </row>
    <row r="30" spans="1:13" x14ac:dyDescent="0.25">
      <c r="A30" s="2">
        <f>ATOMIKA!A41</f>
        <v>0</v>
      </c>
      <c r="B30" s="2">
        <f t="shared" si="0"/>
        <v>0</v>
      </c>
      <c r="C30" s="2">
        <f>IF(ATOMIKA!J41*6&gt;24,24,ATOMIKA!J41*6)</f>
        <v>0</v>
      </c>
      <c r="D30" s="2">
        <f>IF(ATOMIKA!K41*4.5&gt;18,18,ATOMIKA!K41*4.5)</f>
        <v>0</v>
      </c>
      <c r="E30" s="2">
        <f>IF(ATOMIKA!L41*3.5&gt;14,14,ATOMIKA!L41*3.5)</f>
        <v>0</v>
      </c>
      <c r="F30" s="2">
        <f>IF(ATOMIKA!M41*2&gt;8,8,ATOMIKA!M41*2)</f>
        <v>0</v>
      </c>
      <c r="G30" s="2">
        <f>IF(ATOMIKA!N41*1&gt;6,6,ATOMIKA!N41*1)</f>
        <v>0</v>
      </c>
      <c r="H30" s="2">
        <f>IF(ATOMIKA!O41*1.5&gt;3,3,ATOMIKA!O41*1.5)</f>
        <v>0</v>
      </c>
      <c r="I30" s="2">
        <f>IF(ATOMIKA!P41*1&gt;6,6,ATOMIKA!P41*1)</f>
        <v>0</v>
      </c>
      <c r="J30" s="2">
        <f>IF(ATOMIKA!Q41="NAI",5,0)</f>
        <v>0</v>
      </c>
      <c r="K30" s="2">
        <f>IF(ATOMIKA!R41="NAI",4,0)</f>
        <v>0</v>
      </c>
      <c r="L30" s="2">
        <f>IF(ATOMIKA!S41="NAI",2,0)</f>
        <v>0</v>
      </c>
      <c r="M30" s="2">
        <f>IF(ATOMIKA!T41="NAI",2,0)</f>
        <v>0</v>
      </c>
    </row>
    <row r="31" spans="1:13" x14ac:dyDescent="0.25">
      <c r="A31" s="2">
        <f>ATOMIKA!A42</f>
        <v>0</v>
      </c>
      <c r="B31" s="2">
        <f t="shared" si="0"/>
        <v>0</v>
      </c>
      <c r="C31" s="2">
        <f>IF(ATOMIKA!J42*6&gt;24,24,ATOMIKA!J42*6)</f>
        <v>0</v>
      </c>
      <c r="D31" s="2">
        <f>IF(ATOMIKA!K42*4.5&gt;18,18,ATOMIKA!K42*4.5)</f>
        <v>0</v>
      </c>
      <c r="E31" s="2">
        <f>IF(ATOMIKA!L42*3.5&gt;14,14,ATOMIKA!L42*3.5)</f>
        <v>0</v>
      </c>
      <c r="F31" s="2">
        <f>IF(ATOMIKA!M42*2&gt;8,8,ATOMIKA!M42*2)</f>
        <v>0</v>
      </c>
      <c r="G31" s="2">
        <f>IF(ATOMIKA!N42*1&gt;6,6,ATOMIKA!N42*1)</f>
        <v>0</v>
      </c>
      <c r="H31" s="2">
        <f>IF(ATOMIKA!O42*1.5&gt;3,3,ATOMIKA!O42*1.5)</f>
        <v>0</v>
      </c>
      <c r="I31" s="2">
        <f>IF(ATOMIKA!P42*1&gt;6,6,ATOMIKA!P42*1)</f>
        <v>0</v>
      </c>
      <c r="J31" s="2">
        <f>IF(ATOMIKA!Q42="NAI",5,0)</f>
        <v>0</v>
      </c>
      <c r="K31" s="2">
        <f>IF(ATOMIKA!R42="NAI",4,0)</f>
        <v>0</v>
      </c>
      <c r="L31" s="2">
        <f>IF(ATOMIKA!S42="NAI",2,0)</f>
        <v>0</v>
      </c>
      <c r="M31" s="2">
        <f>IF(ATOMIKA!T42="NAI",2,0)</f>
        <v>0</v>
      </c>
    </row>
    <row r="32" spans="1:13" x14ac:dyDescent="0.25">
      <c r="A32" s="2">
        <f>ATOMIKA!A43</f>
        <v>0</v>
      </c>
      <c r="B32" s="2">
        <f t="shared" si="0"/>
        <v>0</v>
      </c>
      <c r="C32" s="2">
        <f>IF(ATOMIKA!J43*6&gt;24,24,ATOMIKA!J43*6)</f>
        <v>0</v>
      </c>
      <c r="D32" s="2">
        <f>IF(ATOMIKA!K43*4.5&gt;18,18,ATOMIKA!K43*4.5)</f>
        <v>0</v>
      </c>
      <c r="E32" s="2">
        <f>IF(ATOMIKA!L43*3.5&gt;14,14,ATOMIKA!L43*3.5)</f>
        <v>0</v>
      </c>
      <c r="F32" s="2">
        <f>IF(ATOMIKA!M43*2&gt;8,8,ATOMIKA!M43*2)</f>
        <v>0</v>
      </c>
      <c r="G32" s="2">
        <f>IF(ATOMIKA!N43*1&gt;6,6,ATOMIKA!N43*1)</f>
        <v>0</v>
      </c>
      <c r="H32" s="2">
        <f>IF(ATOMIKA!O43*1.5&gt;3,3,ATOMIKA!O43*1.5)</f>
        <v>0</v>
      </c>
      <c r="I32" s="2">
        <f>IF(ATOMIKA!P43*1&gt;6,6,ATOMIKA!P43*1)</f>
        <v>0</v>
      </c>
      <c r="J32" s="2">
        <f>IF(ATOMIKA!Q43="NAI",5,0)</f>
        <v>0</v>
      </c>
      <c r="K32" s="2">
        <f>IF(ATOMIKA!R43="NAI",4,0)</f>
        <v>0</v>
      </c>
      <c r="L32" s="2">
        <f>IF(ATOMIKA!S43="NAI",2,0)</f>
        <v>0</v>
      </c>
      <c r="M32" s="2">
        <f>IF(ATOMIKA!T43="NAI",2,0)</f>
        <v>0</v>
      </c>
    </row>
    <row r="33" spans="1:13" x14ac:dyDescent="0.25">
      <c r="A33" s="2">
        <f>ATOMIKA!A44</f>
        <v>0</v>
      </c>
      <c r="B33" s="2">
        <f t="shared" si="0"/>
        <v>0</v>
      </c>
      <c r="C33" s="2">
        <f>IF(ATOMIKA!J44*6&gt;24,24,ATOMIKA!J44*6)</f>
        <v>0</v>
      </c>
      <c r="D33" s="2">
        <f>IF(ATOMIKA!K44*4.5&gt;18,18,ATOMIKA!K44*4.5)</f>
        <v>0</v>
      </c>
      <c r="E33" s="2">
        <f>IF(ATOMIKA!L44*3.5&gt;14,14,ATOMIKA!L44*3.5)</f>
        <v>0</v>
      </c>
      <c r="F33" s="2">
        <f>IF(ATOMIKA!M44*2&gt;8,8,ATOMIKA!M44*2)</f>
        <v>0</v>
      </c>
      <c r="G33" s="2">
        <f>IF(ATOMIKA!N44*1&gt;6,6,ATOMIKA!N44*1)</f>
        <v>0</v>
      </c>
      <c r="H33" s="2">
        <f>IF(ATOMIKA!O44*1.5&gt;3,3,ATOMIKA!O44*1.5)</f>
        <v>0</v>
      </c>
      <c r="I33" s="2">
        <f>IF(ATOMIKA!P44*1&gt;6,6,ATOMIKA!P44*1)</f>
        <v>0</v>
      </c>
      <c r="J33" s="2">
        <f>IF(ATOMIKA!Q44="NAI",5,0)</f>
        <v>0</v>
      </c>
      <c r="K33" s="2">
        <f>IF(ATOMIKA!R44="NAI",4,0)</f>
        <v>0</v>
      </c>
      <c r="L33" s="2">
        <f>IF(ATOMIKA!S44="NAI",2,0)</f>
        <v>0</v>
      </c>
      <c r="M33" s="2">
        <f>IF(ATOMIKA!T44="NAI",2,0)</f>
        <v>0</v>
      </c>
    </row>
    <row r="34" spans="1:13" x14ac:dyDescent="0.25">
      <c r="A34" s="2">
        <f>ATOMIKA!A45</f>
        <v>0</v>
      </c>
      <c r="B34" s="2">
        <f t="shared" si="0"/>
        <v>0</v>
      </c>
      <c r="C34" s="2">
        <f>IF(ATOMIKA!J45*6&gt;24,24,ATOMIKA!J45*6)</f>
        <v>0</v>
      </c>
      <c r="D34" s="2">
        <f>IF(ATOMIKA!K45*4.5&gt;18,18,ATOMIKA!K45*4.5)</f>
        <v>0</v>
      </c>
      <c r="E34" s="2">
        <f>IF(ATOMIKA!L45*3.5&gt;14,14,ATOMIKA!L45*3.5)</f>
        <v>0</v>
      </c>
      <c r="F34" s="2">
        <f>IF(ATOMIKA!M45*2&gt;8,8,ATOMIKA!M45*2)</f>
        <v>0</v>
      </c>
      <c r="G34" s="2">
        <f>IF(ATOMIKA!N45*1&gt;6,6,ATOMIKA!N45*1)</f>
        <v>0</v>
      </c>
      <c r="H34" s="2">
        <f>IF(ATOMIKA!O45*1.5&gt;3,3,ATOMIKA!O45*1.5)</f>
        <v>0</v>
      </c>
      <c r="I34" s="2">
        <f>IF(ATOMIKA!P45*1&gt;6,6,ATOMIKA!P45*1)</f>
        <v>0</v>
      </c>
      <c r="J34" s="2">
        <f>IF(ATOMIKA!Q45="NAI",5,0)</f>
        <v>0</v>
      </c>
      <c r="K34" s="2">
        <f>IF(ATOMIKA!R45="NAI",4,0)</f>
        <v>0</v>
      </c>
      <c r="L34" s="2">
        <f>IF(ATOMIKA!S45="NAI",2,0)</f>
        <v>0</v>
      </c>
      <c r="M34" s="2">
        <f>IF(ATOMIKA!T45="NAI",2,0)</f>
        <v>0</v>
      </c>
    </row>
    <row r="35" spans="1:13" x14ac:dyDescent="0.25">
      <c r="A35" s="2">
        <f>ATOMIKA!A46</f>
        <v>0</v>
      </c>
      <c r="B35" s="2">
        <f t="shared" si="0"/>
        <v>0</v>
      </c>
      <c r="C35" s="2">
        <f>IF(ATOMIKA!J46*6&gt;24,24,ATOMIKA!J46*6)</f>
        <v>0</v>
      </c>
      <c r="D35" s="2">
        <f>IF(ATOMIKA!K46*4.5&gt;18,18,ATOMIKA!K46*4.5)</f>
        <v>0</v>
      </c>
      <c r="E35" s="2">
        <f>IF(ATOMIKA!L46*3.5&gt;14,14,ATOMIKA!L46*3.5)</f>
        <v>0</v>
      </c>
      <c r="F35" s="2">
        <f>IF(ATOMIKA!M46*2&gt;8,8,ATOMIKA!M46*2)</f>
        <v>0</v>
      </c>
      <c r="G35" s="2">
        <f>IF(ATOMIKA!N46*1&gt;6,6,ATOMIKA!N46*1)</f>
        <v>0</v>
      </c>
      <c r="H35" s="2">
        <f>IF(ATOMIKA!O46*1.5&gt;3,3,ATOMIKA!O46*1.5)</f>
        <v>0</v>
      </c>
      <c r="I35" s="2">
        <f>IF(ATOMIKA!P46*1&gt;6,6,ATOMIKA!P46*1)</f>
        <v>0</v>
      </c>
      <c r="J35" s="2">
        <f>IF(ATOMIKA!Q46="NAI",5,0)</f>
        <v>0</v>
      </c>
      <c r="K35" s="2">
        <f>IF(ATOMIKA!R46="NAI",4,0)</f>
        <v>0</v>
      </c>
      <c r="L35" s="2">
        <f>IF(ATOMIKA!S46="NAI",2,0)</f>
        <v>0</v>
      </c>
      <c r="M35" s="2">
        <f>IF(ATOMIKA!T46="NAI",2,0)</f>
        <v>0</v>
      </c>
    </row>
    <row r="36" spans="1:13" x14ac:dyDescent="0.25">
      <c r="A36" s="2">
        <f>ATOMIKA!A47</f>
        <v>0</v>
      </c>
      <c r="B36" s="2">
        <f t="shared" si="0"/>
        <v>0</v>
      </c>
      <c r="C36" s="2">
        <f>IF(ATOMIKA!J47*6&gt;24,24,ATOMIKA!J47*6)</f>
        <v>0</v>
      </c>
      <c r="D36" s="2">
        <f>IF(ATOMIKA!K47*4.5&gt;18,18,ATOMIKA!K47*4.5)</f>
        <v>0</v>
      </c>
      <c r="E36" s="2">
        <f>IF(ATOMIKA!L47*3.5&gt;14,14,ATOMIKA!L47*3.5)</f>
        <v>0</v>
      </c>
      <c r="F36" s="2">
        <f>IF(ATOMIKA!M47*2&gt;8,8,ATOMIKA!M47*2)</f>
        <v>0</v>
      </c>
      <c r="G36" s="2">
        <f>IF(ATOMIKA!N47*1&gt;6,6,ATOMIKA!N47*1)</f>
        <v>0</v>
      </c>
      <c r="H36" s="2">
        <f>IF(ATOMIKA!O47*1.5&gt;3,3,ATOMIKA!O47*1.5)</f>
        <v>0</v>
      </c>
      <c r="I36" s="2">
        <f>IF(ATOMIKA!P47*1&gt;6,6,ATOMIKA!P47*1)</f>
        <v>0</v>
      </c>
      <c r="J36" s="2">
        <f>IF(ATOMIKA!Q47="NAI",5,0)</f>
        <v>0</v>
      </c>
      <c r="K36" s="2">
        <f>IF(ATOMIKA!R47="NAI",4,0)</f>
        <v>0</v>
      </c>
      <c r="L36" s="2">
        <f>IF(ATOMIKA!S47="NAI",2,0)</f>
        <v>0</v>
      </c>
      <c r="M36" s="2">
        <f>IF(ATOMIKA!T47="NAI",2,0)</f>
        <v>0</v>
      </c>
    </row>
    <row r="37" spans="1:13" x14ac:dyDescent="0.25">
      <c r="A37" s="2">
        <f>ATOMIKA!A48</f>
        <v>0</v>
      </c>
      <c r="B37" s="2">
        <f t="shared" si="0"/>
        <v>0</v>
      </c>
      <c r="C37" s="2">
        <f>IF(ATOMIKA!J48*6&gt;24,24,ATOMIKA!J48*6)</f>
        <v>0</v>
      </c>
      <c r="D37" s="2">
        <f>IF(ATOMIKA!K48*4.5&gt;18,18,ATOMIKA!K48*4.5)</f>
        <v>0</v>
      </c>
      <c r="E37" s="2">
        <f>IF(ATOMIKA!L48*3.5&gt;14,14,ATOMIKA!L48*3.5)</f>
        <v>0</v>
      </c>
      <c r="F37" s="2">
        <f>IF(ATOMIKA!M48*2&gt;8,8,ATOMIKA!M48*2)</f>
        <v>0</v>
      </c>
      <c r="G37" s="2">
        <f>IF(ATOMIKA!N48*1&gt;6,6,ATOMIKA!N48*1)</f>
        <v>0</v>
      </c>
      <c r="H37" s="2">
        <f>IF(ATOMIKA!O48*1.5&gt;3,3,ATOMIKA!O48*1.5)</f>
        <v>0</v>
      </c>
      <c r="I37" s="2">
        <f>IF(ATOMIKA!P48*1&gt;6,6,ATOMIKA!P48*1)</f>
        <v>0</v>
      </c>
      <c r="J37" s="2">
        <f>IF(ATOMIKA!Q48="NAI",5,0)</f>
        <v>0</v>
      </c>
      <c r="K37" s="2">
        <f>IF(ATOMIKA!R48="NAI",4,0)</f>
        <v>0</v>
      </c>
      <c r="L37" s="2">
        <f>IF(ATOMIKA!S48="NAI",2,0)</f>
        <v>0</v>
      </c>
      <c r="M37" s="2">
        <f>IF(ATOMIKA!T48="NAI",2,0)</f>
        <v>0</v>
      </c>
    </row>
    <row r="38" spans="1:13" x14ac:dyDescent="0.25">
      <c r="A38" s="2">
        <f>ATOMIKA!A49</f>
        <v>0</v>
      </c>
      <c r="B38" s="2">
        <f t="shared" si="0"/>
        <v>0</v>
      </c>
      <c r="C38" s="2">
        <f>IF(ATOMIKA!J49*6&gt;24,24,ATOMIKA!J49*6)</f>
        <v>0</v>
      </c>
      <c r="D38" s="2">
        <f>IF(ATOMIKA!K49*4.5&gt;18,18,ATOMIKA!K49*4.5)</f>
        <v>0</v>
      </c>
      <c r="E38" s="2">
        <f>IF(ATOMIKA!L49*3.5&gt;14,14,ATOMIKA!L49*3.5)</f>
        <v>0</v>
      </c>
      <c r="F38" s="2">
        <f>IF(ATOMIKA!M49*2&gt;8,8,ATOMIKA!M49*2)</f>
        <v>0</v>
      </c>
      <c r="G38" s="2">
        <f>IF(ATOMIKA!N49*1&gt;6,6,ATOMIKA!N49*1)</f>
        <v>0</v>
      </c>
      <c r="H38" s="2">
        <f>IF(ATOMIKA!O49*1.5&gt;3,3,ATOMIKA!O49*1.5)</f>
        <v>0</v>
      </c>
      <c r="I38" s="2">
        <f>IF(ATOMIKA!P49*1&gt;6,6,ATOMIKA!P49*1)</f>
        <v>0</v>
      </c>
      <c r="J38" s="2">
        <f>IF(ATOMIKA!Q49="NAI",5,0)</f>
        <v>0</v>
      </c>
      <c r="K38" s="2">
        <f>IF(ATOMIKA!R49="NAI",4,0)</f>
        <v>0</v>
      </c>
      <c r="L38" s="2">
        <f>IF(ATOMIKA!S49="NAI",2,0)</f>
        <v>0</v>
      </c>
      <c r="M38" s="2">
        <f>IF(ATOMIKA!T49="NAI",2,0)</f>
        <v>0</v>
      </c>
    </row>
    <row r="39" spans="1:13" x14ac:dyDescent="0.25">
      <c r="A39" s="2">
        <f>ATOMIKA!A50</f>
        <v>0</v>
      </c>
      <c r="B39" s="2">
        <f t="shared" si="0"/>
        <v>0</v>
      </c>
      <c r="C39" s="2">
        <f>IF(ATOMIKA!J50*6&gt;24,24,ATOMIKA!J50*6)</f>
        <v>0</v>
      </c>
      <c r="D39" s="2">
        <f>IF(ATOMIKA!K50*4.5&gt;18,18,ATOMIKA!K50*4.5)</f>
        <v>0</v>
      </c>
      <c r="E39" s="2">
        <f>IF(ATOMIKA!L50*3.5&gt;14,14,ATOMIKA!L50*3.5)</f>
        <v>0</v>
      </c>
      <c r="F39" s="2">
        <f>IF(ATOMIKA!M50*2&gt;8,8,ATOMIKA!M50*2)</f>
        <v>0</v>
      </c>
      <c r="G39" s="2">
        <f>IF(ATOMIKA!N50*1&gt;6,6,ATOMIKA!N50*1)</f>
        <v>0</v>
      </c>
      <c r="H39" s="2">
        <f>IF(ATOMIKA!O50*1.5&gt;3,3,ATOMIKA!O50*1.5)</f>
        <v>0</v>
      </c>
      <c r="I39" s="2">
        <f>IF(ATOMIKA!P50*1&gt;6,6,ATOMIKA!P50*1)</f>
        <v>0</v>
      </c>
      <c r="J39" s="2">
        <f>IF(ATOMIKA!Q50="NAI",5,0)</f>
        <v>0</v>
      </c>
      <c r="K39" s="2">
        <f>IF(ATOMIKA!R50="NAI",4,0)</f>
        <v>0</v>
      </c>
      <c r="L39" s="2">
        <f>IF(ATOMIKA!S50="NAI",2,0)</f>
        <v>0</v>
      </c>
      <c r="M39" s="2">
        <f>IF(ATOMIKA!T50="NAI",2,0)</f>
        <v>0</v>
      </c>
    </row>
    <row r="40" spans="1:13" x14ac:dyDescent="0.25">
      <c r="A40" s="2">
        <f>ATOMIKA!A51</f>
        <v>0</v>
      </c>
      <c r="B40" s="2">
        <f t="shared" si="0"/>
        <v>0</v>
      </c>
      <c r="C40" s="2">
        <f>IF(ATOMIKA!J51*6&gt;24,24,ATOMIKA!J51*6)</f>
        <v>0</v>
      </c>
      <c r="D40" s="2">
        <f>IF(ATOMIKA!K51*4.5&gt;18,18,ATOMIKA!K51*4.5)</f>
        <v>0</v>
      </c>
      <c r="E40" s="2">
        <f>IF(ATOMIKA!L51*3.5&gt;14,14,ATOMIKA!L51*3.5)</f>
        <v>0</v>
      </c>
      <c r="F40" s="2">
        <f>IF(ATOMIKA!M51*2&gt;8,8,ATOMIKA!M51*2)</f>
        <v>0</v>
      </c>
      <c r="G40" s="2">
        <f>IF(ATOMIKA!N51*1&gt;6,6,ATOMIKA!N51*1)</f>
        <v>0</v>
      </c>
      <c r="H40" s="2">
        <f>IF(ATOMIKA!O51*1.5&gt;3,3,ATOMIKA!O51*1.5)</f>
        <v>0</v>
      </c>
      <c r="I40" s="2">
        <f>IF(ATOMIKA!P51*1&gt;6,6,ATOMIKA!P51*1)</f>
        <v>0</v>
      </c>
      <c r="J40" s="2">
        <f>IF(ATOMIKA!Q51="NAI",5,0)</f>
        <v>0</v>
      </c>
      <c r="K40" s="2">
        <f>IF(ATOMIKA!R51="NAI",4,0)</f>
        <v>0</v>
      </c>
      <c r="L40" s="2">
        <f>IF(ATOMIKA!S51="NAI",2,0)</f>
        <v>0</v>
      </c>
      <c r="M40" s="2">
        <f>IF(ATOMIKA!T51="NAI",2,0)</f>
        <v>0</v>
      </c>
    </row>
    <row r="41" spans="1:13" x14ac:dyDescent="0.25">
      <c r="A41" s="2">
        <f>ATOMIKA!A52</f>
        <v>0</v>
      </c>
      <c r="B41" s="2">
        <f t="shared" si="0"/>
        <v>0</v>
      </c>
      <c r="C41" s="2">
        <f>IF(ATOMIKA!J52*6&gt;24,24,ATOMIKA!J52*6)</f>
        <v>0</v>
      </c>
      <c r="D41" s="2">
        <f>IF(ATOMIKA!K52*4.5&gt;18,18,ATOMIKA!K52*4.5)</f>
        <v>0</v>
      </c>
      <c r="E41" s="2">
        <f>IF(ATOMIKA!L52*3.5&gt;14,14,ATOMIKA!L52*3.5)</f>
        <v>0</v>
      </c>
      <c r="F41" s="2">
        <f>IF(ATOMIKA!M52*2&gt;8,8,ATOMIKA!M52*2)</f>
        <v>0</v>
      </c>
      <c r="G41" s="2">
        <f>IF(ATOMIKA!N52*1&gt;6,6,ATOMIKA!N52*1)</f>
        <v>0</v>
      </c>
      <c r="H41" s="2">
        <f>IF(ATOMIKA!O52*1.5&gt;3,3,ATOMIKA!O52*1.5)</f>
        <v>0</v>
      </c>
      <c r="I41" s="2">
        <f>IF(ATOMIKA!P52*1&gt;6,6,ATOMIKA!P52*1)</f>
        <v>0</v>
      </c>
      <c r="J41" s="2">
        <f>IF(ATOMIKA!Q52="NAI",5,0)</f>
        <v>0</v>
      </c>
      <c r="K41" s="2">
        <f>IF(ATOMIKA!R52="NAI",4,0)</f>
        <v>0</v>
      </c>
      <c r="L41" s="2">
        <f>IF(ATOMIKA!S52="NAI",2,0)</f>
        <v>0</v>
      </c>
      <c r="M41" s="2">
        <f>IF(ATOMIKA!T52="NAI",2,0)</f>
        <v>0</v>
      </c>
    </row>
    <row r="42" spans="1:13" x14ac:dyDescent="0.25">
      <c r="A42" s="2">
        <f>ATOMIKA!A53</f>
        <v>0</v>
      </c>
      <c r="B42" s="2">
        <f t="shared" si="0"/>
        <v>0</v>
      </c>
      <c r="C42" s="2">
        <f>IF(ATOMIKA!J53*6&gt;24,24,ATOMIKA!J53*6)</f>
        <v>0</v>
      </c>
      <c r="D42" s="2">
        <f>IF(ATOMIKA!K53*4.5&gt;18,18,ATOMIKA!K53*4.5)</f>
        <v>0</v>
      </c>
      <c r="E42" s="2">
        <f>IF(ATOMIKA!L53*3.5&gt;14,14,ATOMIKA!L53*3.5)</f>
        <v>0</v>
      </c>
      <c r="F42" s="2">
        <f>IF(ATOMIKA!M53*2&gt;8,8,ATOMIKA!M53*2)</f>
        <v>0</v>
      </c>
      <c r="G42" s="2">
        <f>IF(ATOMIKA!N53*1&gt;6,6,ATOMIKA!N53*1)</f>
        <v>0</v>
      </c>
      <c r="H42" s="2">
        <f>IF(ATOMIKA!O53*1.5&gt;3,3,ATOMIKA!O53*1.5)</f>
        <v>0</v>
      </c>
      <c r="I42" s="2">
        <f>IF(ATOMIKA!P53*1&gt;6,6,ATOMIKA!P53*1)</f>
        <v>0</v>
      </c>
      <c r="J42" s="2">
        <f>IF(ATOMIKA!Q53="NAI",5,0)</f>
        <v>0</v>
      </c>
      <c r="K42" s="2">
        <f>IF(ATOMIKA!R53="NAI",4,0)</f>
        <v>0</v>
      </c>
      <c r="L42" s="2">
        <f>IF(ATOMIKA!S53="NAI",2,0)</f>
        <v>0</v>
      </c>
      <c r="M42" s="2">
        <f>IF(ATOMIKA!T53="NAI",2,0)</f>
        <v>0</v>
      </c>
    </row>
    <row r="43" spans="1:13" x14ac:dyDescent="0.25">
      <c r="A43" s="2">
        <f>ATOMIKA!A54</f>
        <v>0</v>
      </c>
      <c r="B43" s="2">
        <f t="shared" si="0"/>
        <v>0</v>
      </c>
      <c r="C43" s="2">
        <f>IF(ATOMIKA!J54*6&gt;24,24,ATOMIKA!J54*6)</f>
        <v>0</v>
      </c>
      <c r="D43" s="2">
        <f>IF(ATOMIKA!K54*4.5&gt;18,18,ATOMIKA!K54*4.5)</f>
        <v>0</v>
      </c>
      <c r="E43" s="2">
        <f>IF(ATOMIKA!L54*3.5&gt;14,14,ATOMIKA!L54*3.5)</f>
        <v>0</v>
      </c>
      <c r="F43" s="2">
        <f>IF(ATOMIKA!M54*2&gt;8,8,ATOMIKA!M54*2)</f>
        <v>0</v>
      </c>
      <c r="G43" s="2">
        <f>IF(ATOMIKA!N54*1&gt;6,6,ATOMIKA!N54*1)</f>
        <v>0</v>
      </c>
      <c r="H43" s="2">
        <f>IF(ATOMIKA!O54*1.5&gt;3,3,ATOMIKA!O54*1.5)</f>
        <v>0</v>
      </c>
      <c r="I43" s="2">
        <f>IF(ATOMIKA!P54*1&gt;6,6,ATOMIKA!P54*1)</f>
        <v>0</v>
      </c>
      <c r="J43" s="2">
        <f>IF(ATOMIKA!Q54="NAI",5,0)</f>
        <v>0</v>
      </c>
      <c r="K43" s="2">
        <f>IF(ATOMIKA!R54="NAI",4,0)</f>
        <v>0</v>
      </c>
      <c r="L43" s="2">
        <f>IF(ATOMIKA!S54="NAI",2,0)</f>
        <v>0</v>
      </c>
      <c r="M43" s="2">
        <f>IF(ATOMIKA!T54="NAI",2,0)</f>
        <v>0</v>
      </c>
    </row>
    <row r="44" spans="1:13" x14ac:dyDescent="0.25">
      <c r="A44" s="2">
        <f>ATOMIKA!A55</f>
        <v>0</v>
      </c>
      <c r="B44" s="2">
        <f t="shared" si="0"/>
        <v>0</v>
      </c>
      <c r="C44" s="2">
        <f>IF(ATOMIKA!J55*6&gt;24,24,ATOMIKA!J55*6)</f>
        <v>0</v>
      </c>
      <c r="D44" s="2">
        <f>IF(ATOMIKA!K55*4.5&gt;18,18,ATOMIKA!K55*4.5)</f>
        <v>0</v>
      </c>
      <c r="E44" s="2">
        <f>IF(ATOMIKA!L55*3.5&gt;14,14,ATOMIKA!L55*3.5)</f>
        <v>0</v>
      </c>
      <c r="F44" s="2">
        <f>IF(ATOMIKA!M55*2&gt;8,8,ATOMIKA!M55*2)</f>
        <v>0</v>
      </c>
      <c r="G44" s="2">
        <f>IF(ATOMIKA!N55*1&gt;6,6,ATOMIKA!N55*1)</f>
        <v>0</v>
      </c>
      <c r="H44" s="2">
        <f>IF(ATOMIKA!O55*1.5&gt;3,3,ATOMIKA!O55*1.5)</f>
        <v>0</v>
      </c>
      <c r="I44" s="2">
        <f>IF(ATOMIKA!P55*1&gt;6,6,ATOMIKA!P55*1)</f>
        <v>0</v>
      </c>
      <c r="J44" s="2">
        <f>IF(ATOMIKA!Q55="NAI",5,0)</f>
        <v>0</v>
      </c>
      <c r="K44" s="2">
        <f>IF(ATOMIKA!R55="NAI",4,0)</f>
        <v>0</v>
      </c>
      <c r="L44" s="2">
        <f>IF(ATOMIKA!S55="NAI",2,0)</f>
        <v>0</v>
      </c>
      <c r="M44" s="2">
        <f>IF(ATOMIKA!T55="NAI",2,0)</f>
        <v>0</v>
      </c>
    </row>
    <row r="45" spans="1:13" x14ac:dyDescent="0.25">
      <c r="A45" s="2">
        <f>ATOMIKA!A56</f>
        <v>0</v>
      </c>
      <c r="B45" s="2">
        <f t="shared" si="0"/>
        <v>0</v>
      </c>
      <c r="C45" s="2">
        <f>IF(ATOMIKA!J56*6&gt;24,24,ATOMIKA!J56*6)</f>
        <v>0</v>
      </c>
      <c r="D45" s="2">
        <f>IF(ATOMIKA!K56*4.5&gt;18,18,ATOMIKA!K56*4.5)</f>
        <v>0</v>
      </c>
      <c r="E45" s="2">
        <f>IF(ATOMIKA!L56*3.5&gt;14,14,ATOMIKA!L56*3.5)</f>
        <v>0</v>
      </c>
      <c r="F45" s="2">
        <f>IF(ATOMIKA!M56*2&gt;8,8,ATOMIKA!M56*2)</f>
        <v>0</v>
      </c>
      <c r="G45" s="2">
        <f>IF(ATOMIKA!N56*1&gt;6,6,ATOMIKA!N56*1)</f>
        <v>0</v>
      </c>
      <c r="H45" s="2">
        <f>IF(ATOMIKA!O56*1.5&gt;3,3,ATOMIKA!O56*1.5)</f>
        <v>0</v>
      </c>
      <c r="I45" s="2">
        <f>IF(ATOMIKA!P56*1&gt;6,6,ATOMIKA!P56*1)</f>
        <v>0</v>
      </c>
      <c r="J45" s="2">
        <f>IF(ATOMIKA!Q56="NAI",5,0)</f>
        <v>0</v>
      </c>
      <c r="K45" s="2">
        <f>IF(ATOMIKA!R56="NAI",4,0)</f>
        <v>0</v>
      </c>
      <c r="L45" s="2">
        <f>IF(ATOMIKA!S56="NAI",2,0)</f>
        <v>0</v>
      </c>
      <c r="M45" s="2">
        <f>IF(ATOMIKA!T56="NAI",2,0)</f>
        <v>0</v>
      </c>
    </row>
    <row r="46" spans="1:13" x14ac:dyDescent="0.25">
      <c r="A46" s="2">
        <f>ATOMIKA!A57</f>
        <v>0</v>
      </c>
      <c r="B46" s="2">
        <f t="shared" si="0"/>
        <v>0</v>
      </c>
      <c r="C46" s="2">
        <f>IF(ATOMIKA!J57*6&gt;24,24,ATOMIKA!J57*6)</f>
        <v>0</v>
      </c>
      <c r="D46" s="2">
        <f>IF(ATOMIKA!K57*4.5&gt;18,18,ATOMIKA!K57*4.5)</f>
        <v>0</v>
      </c>
      <c r="E46" s="2">
        <f>IF(ATOMIKA!L57*3.5&gt;14,14,ATOMIKA!L57*3.5)</f>
        <v>0</v>
      </c>
      <c r="F46" s="2">
        <f>IF(ATOMIKA!M57*2&gt;8,8,ATOMIKA!M57*2)</f>
        <v>0</v>
      </c>
      <c r="G46" s="2">
        <f>IF(ATOMIKA!N57*1&gt;6,6,ATOMIKA!N57*1)</f>
        <v>0</v>
      </c>
      <c r="H46" s="2">
        <f>IF(ATOMIKA!O57*1.5&gt;3,3,ATOMIKA!O57*1.5)</f>
        <v>0</v>
      </c>
      <c r="I46" s="2">
        <f>IF(ATOMIKA!P57*1&gt;6,6,ATOMIKA!P57*1)</f>
        <v>0</v>
      </c>
      <c r="J46" s="2">
        <f>IF(ATOMIKA!Q57="NAI",5,0)</f>
        <v>0</v>
      </c>
      <c r="K46" s="2">
        <f>IF(ATOMIKA!R57="NAI",4,0)</f>
        <v>0</v>
      </c>
      <c r="L46" s="2">
        <f>IF(ATOMIKA!S57="NAI",2,0)</f>
        <v>0</v>
      </c>
      <c r="M46" s="2">
        <f>IF(ATOMIKA!T57="NAI",2,0)</f>
        <v>0</v>
      </c>
    </row>
    <row r="47" spans="1:13" x14ac:dyDescent="0.25">
      <c r="A47" s="2">
        <f>ATOMIKA!A58</f>
        <v>0</v>
      </c>
      <c r="B47" s="2">
        <f t="shared" si="0"/>
        <v>0</v>
      </c>
      <c r="C47" s="2">
        <f>IF(ATOMIKA!J58*6&gt;24,24,ATOMIKA!J58*6)</f>
        <v>0</v>
      </c>
      <c r="D47" s="2">
        <f>IF(ATOMIKA!K58*4.5&gt;18,18,ATOMIKA!K58*4.5)</f>
        <v>0</v>
      </c>
      <c r="E47" s="2">
        <f>IF(ATOMIKA!L58*3.5&gt;14,14,ATOMIKA!L58*3.5)</f>
        <v>0</v>
      </c>
      <c r="F47" s="2">
        <f>IF(ATOMIKA!M58*2&gt;8,8,ATOMIKA!M58*2)</f>
        <v>0</v>
      </c>
      <c r="G47" s="2">
        <f>IF(ATOMIKA!N58*1&gt;6,6,ATOMIKA!N58*1)</f>
        <v>0</v>
      </c>
      <c r="H47" s="2">
        <f>IF(ATOMIKA!O58*1.5&gt;3,3,ATOMIKA!O58*1.5)</f>
        <v>0</v>
      </c>
      <c r="I47" s="2">
        <f>IF(ATOMIKA!P58*1&gt;6,6,ATOMIKA!P58*1)</f>
        <v>0</v>
      </c>
      <c r="J47" s="2">
        <f>IF(ATOMIKA!Q58="NAI",5,0)</f>
        <v>0</v>
      </c>
      <c r="K47" s="2">
        <f>IF(ATOMIKA!R58="NAI",4,0)</f>
        <v>0</v>
      </c>
      <c r="L47" s="2">
        <f>IF(ATOMIKA!S58="NAI",2,0)</f>
        <v>0</v>
      </c>
      <c r="M47" s="2">
        <f>IF(ATOMIKA!T58="NAI",2,0)</f>
        <v>0</v>
      </c>
    </row>
    <row r="48" spans="1:13" x14ac:dyDescent="0.25">
      <c r="A48" s="2">
        <f>ATOMIKA!A59</f>
        <v>0</v>
      </c>
      <c r="B48" s="2">
        <f t="shared" si="0"/>
        <v>0</v>
      </c>
      <c r="C48" s="2">
        <f>IF(ATOMIKA!J59*6&gt;24,24,ATOMIKA!J59*6)</f>
        <v>0</v>
      </c>
      <c r="D48" s="2">
        <f>IF(ATOMIKA!K59*4.5&gt;18,18,ATOMIKA!K59*4.5)</f>
        <v>0</v>
      </c>
      <c r="E48" s="2">
        <f>IF(ATOMIKA!L59*3.5&gt;14,14,ATOMIKA!L59*3.5)</f>
        <v>0</v>
      </c>
      <c r="F48" s="2">
        <f>IF(ATOMIKA!M59*2&gt;8,8,ATOMIKA!M59*2)</f>
        <v>0</v>
      </c>
      <c r="G48" s="2">
        <f>IF(ATOMIKA!N59*1&gt;6,6,ATOMIKA!N59*1)</f>
        <v>0</v>
      </c>
      <c r="H48" s="2">
        <f>IF(ATOMIKA!O59*1.5&gt;3,3,ATOMIKA!O59*1.5)</f>
        <v>0</v>
      </c>
      <c r="I48" s="2">
        <f>IF(ATOMIKA!P59*1&gt;6,6,ATOMIKA!P59*1)</f>
        <v>0</v>
      </c>
      <c r="J48" s="2">
        <f>IF(ATOMIKA!Q59="NAI",5,0)</f>
        <v>0</v>
      </c>
      <c r="K48" s="2">
        <f>IF(ATOMIKA!R59="NAI",4,0)</f>
        <v>0</v>
      </c>
      <c r="L48" s="2">
        <f>IF(ATOMIKA!S59="NAI",2,0)</f>
        <v>0</v>
      </c>
      <c r="M48" s="2">
        <f>IF(ATOMIKA!T59="NAI",2,0)</f>
        <v>0</v>
      </c>
    </row>
    <row r="49" spans="1:13" x14ac:dyDescent="0.25">
      <c r="A49" s="2">
        <f>ATOMIKA!A60</f>
        <v>0</v>
      </c>
      <c r="B49" s="2">
        <f t="shared" si="0"/>
        <v>0</v>
      </c>
      <c r="C49" s="2">
        <f>IF(ATOMIKA!J60*6&gt;24,24,ATOMIKA!J60*6)</f>
        <v>0</v>
      </c>
      <c r="D49" s="2">
        <f>IF(ATOMIKA!K60*4.5&gt;18,18,ATOMIKA!K60*4.5)</f>
        <v>0</v>
      </c>
      <c r="E49" s="2">
        <f>IF(ATOMIKA!L60*3.5&gt;14,14,ATOMIKA!L60*3.5)</f>
        <v>0</v>
      </c>
      <c r="F49" s="2">
        <f>IF(ATOMIKA!M60*2&gt;8,8,ATOMIKA!M60*2)</f>
        <v>0</v>
      </c>
      <c r="G49" s="2">
        <f>IF(ATOMIKA!N60*1&gt;6,6,ATOMIKA!N60*1)</f>
        <v>0</v>
      </c>
      <c r="H49" s="2">
        <f>IF(ATOMIKA!O60*1.5&gt;3,3,ATOMIKA!O60*1.5)</f>
        <v>0</v>
      </c>
      <c r="I49" s="2">
        <f>IF(ATOMIKA!P60*1&gt;6,6,ATOMIKA!P60*1)</f>
        <v>0</v>
      </c>
      <c r="J49" s="2">
        <f>IF(ATOMIKA!Q60="NAI",5,0)</f>
        <v>0</v>
      </c>
      <c r="K49" s="2">
        <f>IF(ATOMIKA!R60="NAI",4,0)</f>
        <v>0</v>
      </c>
      <c r="L49" s="2">
        <f>IF(ATOMIKA!S60="NAI",2,0)</f>
        <v>0</v>
      </c>
      <c r="M49" s="2">
        <f>IF(ATOMIKA!T60="NAI",2,0)</f>
        <v>0</v>
      </c>
    </row>
    <row r="50" spans="1:13" x14ac:dyDescent="0.25">
      <c r="A50" s="2">
        <f>ATOMIKA!A61</f>
        <v>0</v>
      </c>
      <c r="B50" s="2">
        <f t="shared" si="0"/>
        <v>0</v>
      </c>
      <c r="C50" s="2">
        <f>IF(ATOMIKA!J61*6&gt;24,24,ATOMIKA!J61*6)</f>
        <v>0</v>
      </c>
      <c r="D50" s="2">
        <f>IF(ATOMIKA!K61*4.5&gt;18,18,ATOMIKA!K61*4.5)</f>
        <v>0</v>
      </c>
      <c r="E50" s="2">
        <f>IF(ATOMIKA!L61*3.5&gt;14,14,ATOMIKA!L61*3.5)</f>
        <v>0</v>
      </c>
      <c r="F50" s="2">
        <f>IF(ATOMIKA!M61*2&gt;8,8,ATOMIKA!M61*2)</f>
        <v>0</v>
      </c>
      <c r="G50" s="2">
        <f>IF(ATOMIKA!N61*1&gt;6,6,ATOMIKA!N61*1)</f>
        <v>0</v>
      </c>
      <c r="H50" s="2">
        <f>IF(ATOMIKA!O61*1.5&gt;3,3,ATOMIKA!O61*1.5)</f>
        <v>0</v>
      </c>
      <c r="I50" s="2">
        <f>IF(ATOMIKA!P61*1&gt;6,6,ATOMIKA!P61*1)</f>
        <v>0</v>
      </c>
      <c r="J50" s="2">
        <f>IF(ATOMIKA!Q61="NAI",5,0)</f>
        <v>0</v>
      </c>
      <c r="K50" s="2">
        <f>IF(ATOMIKA!R61="NAI",4,0)</f>
        <v>0</v>
      </c>
      <c r="L50" s="2">
        <f>IF(ATOMIKA!S61="NAI",2,0)</f>
        <v>0</v>
      </c>
      <c r="M50" s="2">
        <f>IF(ATOMIKA!T61="NAI",2,0)</f>
        <v>0</v>
      </c>
    </row>
    <row r="51" spans="1:13" x14ac:dyDescent="0.25">
      <c r="A51" s="2">
        <f>ATOMIKA!A62</f>
        <v>0</v>
      </c>
      <c r="B51" s="2">
        <f t="shared" si="0"/>
        <v>0</v>
      </c>
      <c r="C51" s="2">
        <f>IF(ATOMIKA!J62*6&gt;24,24,ATOMIKA!J62*6)</f>
        <v>0</v>
      </c>
      <c r="D51" s="2">
        <f>IF(ATOMIKA!K62*4.5&gt;18,18,ATOMIKA!K62*4.5)</f>
        <v>0</v>
      </c>
      <c r="E51" s="2">
        <f>IF(ATOMIKA!L62*3.5&gt;14,14,ATOMIKA!L62*3.5)</f>
        <v>0</v>
      </c>
      <c r="F51" s="2">
        <f>IF(ATOMIKA!M62*2&gt;8,8,ATOMIKA!M62*2)</f>
        <v>0</v>
      </c>
      <c r="G51" s="2">
        <f>IF(ATOMIKA!N62*1&gt;6,6,ATOMIKA!N62*1)</f>
        <v>0</v>
      </c>
      <c r="H51" s="2">
        <f>IF(ATOMIKA!O62*1.5&gt;3,3,ATOMIKA!O62*1.5)</f>
        <v>0</v>
      </c>
      <c r="I51" s="2">
        <f>IF(ATOMIKA!P62*1&gt;6,6,ATOMIKA!P62*1)</f>
        <v>0</v>
      </c>
      <c r="J51" s="2">
        <f>IF(ATOMIKA!Q62="NAI",5,0)</f>
        <v>0</v>
      </c>
      <c r="K51" s="2">
        <f>IF(ATOMIKA!R62="NAI",4,0)</f>
        <v>0</v>
      </c>
      <c r="L51" s="2">
        <f>IF(ATOMIKA!S62="NAI",2,0)</f>
        <v>0</v>
      </c>
      <c r="M51" s="2">
        <f>IF(ATOMIKA!T62="NAI",2,0)</f>
        <v>0</v>
      </c>
    </row>
    <row r="52" spans="1:13" x14ac:dyDescent="0.25">
      <c r="A52" s="2">
        <f>ATOMIKA!A63</f>
        <v>0</v>
      </c>
      <c r="B52" s="2">
        <f t="shared" si="0"/>
        <v>0</v>
      </c>
      <c r="C52" s="2">
        <f>IF(ATOMIKA!J63*6&gt;24,24,ATOMIKA!J63*6)</f>
        <v>0</v>
      </c>
      <c r="D52" s="2">
        <f>IF(ATOMIKA!K63*4.5&gt;18,18,ATOMIKA!K63*4.5)</f>
        <v>0</v>
      </c>
      <c r="E52" s="2">
        <f>IF(ATOMIKA!L63*3.5&gt;14,14,ATOMIKA!L63*3.5)</f>
        <v>0</v>
      </c>
      <c r="F52" s="2">
        <f>IF(ATOMIKA!M63*2&gt;8,8,ATOMIKA!M63*2)</f>
        <v>0</v>
      </c>
      <c r="G52" s="2">
        <f>IF(ATOMIKA!N63*1&gt;6,6,ATOMIKA!N63*1)</f>
        <v>0</v>
      </c>
      <c r="H52" s="2">
        <f>IF(ATOMIKA!O63*1.5&gt;3,3,ATOMIKA!O63*1.5)</f>
        <v>0</v>
      </c>
      <c r="I52" s="2">
        <f>IF(ATOMIKA!P63*1&gt;6,6,ATOMIKA!P63*1)</f>
        <v>0</v>
      </c>
      <c r="J52" s="2">
        <f>IF(ATOMIKA!Q63="NAI",5,0)</f>
        <v>0</v>
      </c>
      <c r="K52" s="2">
        <f>IF(ATOMIKA!R63="NAI",4,0)</f>
        <v>0</v>
      </c>
      <c r="L52" s="2">
        <f>IF(ATOMIKA!S63="NAI",2,0)</f>
        <v>0</v>
      </c>
      <c r="M52" s="2">
        <f>IF(ATOMIKA!T63="NAI",2,0)</f>
        <v>0</v>
      </c>
    </row>
    <row r="53" spans="1:13" x14ac:dyDescent="0.25">
      <c r="A53" s="2">
        <f>ATOMIKA!A64</f>
        <v>0</v>
      </c>
      <c r="B53" s="2">
        <f t="shared" si="0"/>
        <v>0</v>
      </c>
      <c r="C53" s="2">
        <f>IF(ATOMIKA!J64*6&gt;24,24,ATOMIKA!J64*6)</f>
        <v>0</v>
      </c>
      <c r="D53" s="2">
        <f>IF(ATOMIKA!K64*4.5&gt;18,18,ATOMIKA!K64*4.5)</f>
        <v>0</v>
      </c>
      <c r="E53" s="2">
        <f>IF(ATOMIKA!L64*3.5&gt;14,14,ATOMIKA!L64*3.5)</f>
        <v>0</v>
      </c>
      <c r="F53" s="2">
        <f>IF(ATOMIKA!M64*2&gt;8,8,ATOMIKA!M64*2)</f>
        <v>0</v>
      </c>
      <c r="G53" s="2">
        <f>IF(ATOMIKA!N64*1&gt;6,6,ATOMIKA!N64*1)</f>
        <v>0</v>
      </c>
      <c r="H53" s="2">
        <f>IF(ATOMIKA!O64*1.5&gt;3,3,ATOMIKA!O64*1.5)</f>
        <v>0</v>
      </c>
      <c r="I53" s="2">
        <f>IF(ATOMIKA!P64*1&gt;6,6,ATOMIKA!P64*1)</f>
        <v>0</v>
      </c>
      <c r="J53" s="2">
        <f>IF(ATOMIKA!Q64="NAI",5,0)</f>
        <v>0</v>
      </c>
      <c r="K53" s="2">
        <f>IF(ATOMIKA!R64="NAI",4,0)</f>
        <v>0</v>
      </c>
      <c r="L53" s="2">
        <f>IF(ATOMIKA!S64="NAI",2,0)</f>
        <v>0</v>
      </c>
      <c r="M53" s="2">
        <f>IF(ATOMIKA!T64="NAI",2,0)</f>
        <v>0</v>
      </c>
    </row>
    <row r="54" spans="1:13" x14ac:dyDescent="0.25">
      <c r="A54" s="2">
        <f>ATOMIKA!A65</f>
        <v>0</v>
      </c>
      <c r="B54" s="2">
        <f t="shared" si="0"/>
        <v>0</v>
      </c>
      <c r="C54" s="2">
        <f>IF(ATOMIKA!J65*6&gt;24,24,ATOMIKA!J65*6)</f>
        <v>0</v>
      </c>
      <c r="D54" s="2">
        <f>IF(ATOMIKA!K65*4.5&gt;18,18,ATOMIKA!K65*4.5)</f>
        <v>0</v>
      </c>
      <c r="E54" s="2">
        <f>IF(ATOMIKA!L65*3.5&gt;14,14,ATOMIKA!L65*3.5)</f>
        <v>0</v>
      </c>
      <c r="F54" s="2">
        <f>IF(ATOMIKA!M65*2&gt;8,8,ATOMIKA!M65*2)</f>
        <v>0</v>
      </c>
      <c r="G54" s="2">
        <f>IF(ATOMIKA!N65*1&gt;6,6,ATOMIKA!N65*1)</f>
        <v>0</v>
      </c>
      <c r="H54" s="2">
        <f>IF(ATOMIKA!O65*1.5&gt;3,3,ATOMIKA!O65*1.5)</f>
        <v>0</v>
      </c>
      <c r="I54" s="2">
        <f>IF(ATOMIKA!P65*1&gt;6,6,ATOMIKA!P65*1)</f>
        <v>0</v>
      </c>
      <c r="J54" s="2">
        <f>IF(ATOMIKA!Q65="NAI",5,0)</f>
        <v>0</v>
      </c>
      <c r="K54" s="2">
        <f>IF(ATOMIKA!R65="NAI",4,0)</f>
        <v>0</v>
      </c>
      <c r="L54" s="2">
        <f>IF(ATOMIKA!S65="NAI",2,0)</f>
        <v>0</v>
      </c>
      <c r="M54" s="2">
        <f>IF(ATOMIKA!T65="NAI",2,0)</f>
        <v>0</v>
      </c>
    </row>
  </sheetData>
  <mergeCells count="4">
    <mergeCell ref="C2:F2"/>
    <mergeCell ref="G2:I2"/>
    <mergeCell ref="J2:L2"/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8"/>
  <sheetViews>
    <sheetView workbookViewId="0">
      <selection activeCell="H9" sqref="H9"/>
    </sheetView>
  </sheetViews>
  <sheetFormatPr defaultRowHeight="15" x14ac:dyDescent="0.25"/>
  <cols>
    <col min="1" max="1" width="50.42578125" bestFit="1" customWidth="1"/>
  </cols>
  <sheetData>
    <row r="1" spans="1:1" x14ac:dyDescent="0.25">
      <c r="A1" s="35" t="s">
        <v>34</v>
      </c>
    </row>
    <row r="2" spans="1:1" x14ac:dyDescent="0.25">
      <c r="A2" s="35" t="s">
        <v>35</v>
      </c>
    </row>
    <row r="3" spans="1:1" x14ac:dyDescent="0.25">
      <c r="A3" s="35" t="s">
        <v>36</v>
      </c>
    </row>
    <row r="4" spans="1:1" x14ac:dyDescent="0.25">
      <c r="A4" s="35" t="s">
        <v>37</v>
      </c>
    </row>
    <row r="5" spans="1:1" x14ac:dyDescent="0.25">
      <c r="A5" s="35" t="s">
        <v>38</v>
      </c>
    </row>
    <row r="6" spans="1:1" x14ac:dyDescent="0.25">
      <c r="A6" s="35" t="s">
        <v>39</v>
      </c>
    </row>
    <row r="7" spans="1:1" x14ac:dyDescent="0.25">
      <c r="A7" s="35" t="s">
        <v>40</v>
      </c>
    </row>
    <row r="8" spans="1:1" x14ac:dyDescent="0.25">
      <c r="A8" s="35" t="s">
        <v>41</v>
      </c>
    </row>
    <row r="9" spans="1:1" x14ac:dyDescent="0.25">
      <c r="A9" s="35" t="s">
        <v>42</v>
      </c>
    </row>
    <row r="10" spans="1:1" x14ac:dyDescent="0.25">
      <c r="A10" s="35" t="s">
        <v>43</v>
      </c>
    </row>
    <row r="11" spans="1:1" x14ac:dyDescent="0.25">
      <c r="A11" s="35" t="s">
        <v>44</v>
      </c>
    </row>
    <row r="12" spans="1:1" x14ac:dyDescent="0.25">
      <c r="A12" s="35" t="s">
        <v>45</v>
      </c>
    </row>
    <row r="13" spans="1:1" x14ac:dyDescent="0.25">
      <c r="A13" s="35" t="s">
        <v>46</v>
      </c>
    </row>
    <row r="14" spans="1:1" x14ac:dyDescent="0.25">
      <c r="A14" s="35" t="s">
        <v>47</v>
      </c>
    </row>
    <row r="15" spans="1:1" x14ac:dyDescent="0.25">
      <c r="A15" s="35" t="s">
        <v>48</v>
      </c>
    </row>
    <row r="16" spans="1:1" x14ac:dyDescent="0.25">
      <c r="A16" s="35" t="s">
        <v>49</v>
      </c>
    </row>
    <row r="17" spans="1:1" x14ac:dyDescent="0.25">
      <c r="A17" s="35" t="s">
        <v>50</v>
      </c>
    </row>
    <row r="18" spans="1:1" x14ac:dyDescent="0.25">
      <c r="A18" s="35" t="s">
        <v>51</v>
      </c>
    </row>
    <row r="19" spans="1:1" x14ac:dyDescent="0.25">
      <c r="A19" s="35" t="s">
        <v>52</v>
      </c>
    </row>
    <row r="20" spans="1:1" x14ac:dyDescent="0.25">
      <c r="A20" s="35" t="s">
        <v>53</v>
      </c>
    </row>
    <row r="21" spans="1:1" x14ac:dyDescent="0.25">
      <c r="A21" s="35" t="s">
        <v>54</v>
      </c>
    </row>
    <row r="22" spans="1:1" x14ac:dyDescent="0.25">
      <c r="A22" s="35" t="s">
        <v>55</v>
      </c>
    </row>
    <row r="23" spans="1:1" x14ac:dyDescent="0.25">
      <c r="A23" s="35" t="s">
        <v>56</v>
      </c>
    </row>
    <row r="24" spans="1:1" x14ac:dyDescent="0.25">
      <c r="A24" s="35" t="s">
        <v>57</v>
      </c>
    </row>
    <row r="25" spans="1:1" x14ac:dyDescent="0.25">
      <c r="A25" s="35" t="s">
        <v>58</v>
      </c>
    </row>
    <row r="26" spans="1:1" x14ac:dyDescent="0.25">
      <c r="A26" s="35" t="s">
        <v>59</v>
      </c>
    </row>
    <row r="27" spans="1:1" x14ac:dyDescent="0.25">
      <c r="A27" s="35" t="s">
        <v>60</v>
      </c>
    </row>
    <row r="28" spans="1:1" x14ac:dyDescent="0.25">
      <c r="A28" s="35" t="s">
        <v>61</v>
      </c>
    </row>
    <row r="29" spans="1:1" x14ac:dyDescent="0.25">
      <c r="A29" s="35" t="s">
        <v>62</v>
      </c>
    </row>
    <row r="30" spans="1:1" x14ac:dyDescent="0.25">
      <c r="A30" s="35" t="s">
        <v>63</v>
      </c>
    </row>
    <row r="31" spans="1:1" x14ac:dyDescent="0.25">
      <c r="A31" s="35" t="s">
        <v>64</v>
      </c>
    </row>
    <row r="32" spans="1:1" x14ac:dyDescent="0.25">
      <c r="A32" s="35" t="s">
        <v>65</v>
      </c>
    </row>
    <row r="33" spans="1:1" x14ac:dyDescent="0.25">
      <c r="A33" s="35" t="s">
        <v>66</v>
      </c>
    </row>
    <row r="34" spans="1:1" x14ac:dyDescent="0.25">
      <c r="A34" s="35" t="s">
        <v>67</v>
      </c>
    </row>
    <row r="35" spans="1:1" x14ac:dyDescent="0.25">
      <c r="A35" s="35" t="s">
        <v>68</v>
      </c>
    </row>
    <row r="36" spans="1:1" x14ac:dyDescent="0.25">
      <c r="A36" s="35" t="s">
        <v>69</v>
      </c>
    </row>
    <row r="37" spans="1:1" x14ac:dyDescent="0.25">
      <c r="A37" s="35" t="s">
        <v>70</v>
      </c>
    </row>
    <row r="38" spans="1:1" x14ac:dyDescent="0.25">
      <c r="A38" s="35" t="s">
        <v>71</v>
      </c>
    </row>
    <row r="39" spans="1:1" x14ac:dyDescent="0.25">
      <c r="A39" s="35" t="s">
        <v>72</v>
      </c>
    </row>
    <row r="40" spans="1:1" x14ac:dyDescent="0.25">
      <c r="A40" s="35" t="s">
        <v>73</v>
      </c>
    </row>
    <row r="41" spans="1:1" x14ac:dyDescent="0.25">
      <c r="A41" s="35" t="s">
        <v>74</v>
      </c>
    </row>
    <row r="42" spans="1:1" x14ac:dyDescent="0.25">
      <c r="A42" s="35" t="s">
        <v>75</v>
      </c>
    </row>
    <row r="43" spans="1:1" x14ac:dyDescent="0.25">
      <c r="A43" s="35" t="s">
        <v>76</v>
      </c>
    </row>
    <row r="44" spans="1:1" x14ac:dyDescent="0.25">
      <c r="A44" s="35" t="s">
        <v>77</v>
      </c>
    </row>
    <row r="45" spans="1:1" x14ac:dyDescent="0.25">
      <c r="A45" s="35" t="s">
        <v>78</v>
      </c>
    </row>
    <row r="46" spans="1:1" x14ac:dyDescent="0.25">
      <c r="A46" s="35" t="s">
        <v>79</v>
      </c>
    </row>
    <row r="47" spans="1:1" x14ac:dyDescent="0.25">
      <c r="A47" s="35" t="s">
        <v>80</v>
      </c>
    </row>
    <row r="48" spans="1:1" x14ac:dyDescent="0.25">
      <c r="A48" s="35" t="s">
        <v>81</v>
      </c>
    </row>
    <row r="49" spans="1:1" x14ac:dyDescent="0.25">
      <c r="A49" s="35" t="s">
        <v>82</v>
      </c>
    </row>
    <row r="50" spans="1:1" x14ac:dyDescent="0.25">
      <c r="A50" s="35" t="s">
        <v>83</v>
      </c>
    </row>
    <row r="51" spans="1:1" x14ac:dyDescent="0.25">
      <c r="A51" s="35" t="s">
        <v>84</v>
      </c>
    </row>
    <row r="52" spans="1:1" x14ac:dyDescent="0.25">
      <c r="A52" s="35" t="s">
        <v>85</v>
      </c>
    </row>
    <row r="53" spans="1:1" x14ac:dyDescent="0.25">
      <c r="A53" s="35" t="s">
        <v>86</v>
      </c>
    </row>
    <row r="54" spans="1:1" x14ac:dyDescent="0.25">
      <c r="A54" s="35" t="s">
        <v>87</v>
      </c>
    </row>
    <row r="55" spans="1:1" x14ac:dyDescent="0.25">
      <c r="A55" s="35" t="s">
        <v>88</v>
      </c>
    </row>
    <row r="56" spans="1:1" x14ac:dyDescent="0.25">
      <c r="A56" s="35" t="s">
        <v>89</v>
      </c>
    </row>
    <row r="57" spans="1:1" x14ac:dyDescent="0.25">
      <c r="A57" s="35" t="s">
        <v>90</v>
      </c>
    </row>
    <row r="58" spans="1:1" x14ac:dyDescent="0.25">
      <c r="A58" s="3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ATOMIKA</vt:lpstr>
      <vt:lpstr>ΜΟΡΙΑ</vt:lpstr>
      <vt:lpstr>ΔΔΕ-ΠΔΕ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Παρασκευή Τζίτζιφα</dc:creator>
  <cp:lastModifiedBy>Dioikitika Themata PDE V. AIGAIOU</cp:lastModifiedBy>
  <dcterms:created xsi:type="dcterms:W3CDTF">2023-04-04T08:23:06Z</dcterms:created>
  <dcterms:modified xsi:type="dcterms:W3CDTF">2023-07-12T10:13:41Z</dcterms:modified>
</cp:coreProperties>
</file>